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2" windowWidth="13392" windowHeight="7488" activeTab="3"/>
  </bookViews>
  <sheets>
    <sheet name="Poule A" sheetId="1" r:id="rId1"/>
    <sheet name="Poule B" sheetId="4" r:id="rId2"/>
    <sheet name="Poule C" sheetId="5" r:id="rId3"/>
    <sheet name="Poule D" sheetId="6" r:id="rId4"/>
    <sheet name="PROGRAMMA TIJD" sheetId="2" r:id="rId5"/>
    <sheet name="Blad2" sheetId="7" r:id="rId6"/>
    <sheet name="Blad3" sheetId="3" r:id="rId7"/>
  </sheets>
  <definedNames>
    <definedName name="_xlnm.Print_Area" localSheetId="0">'Poule A'!$A$1:$J$24</definedName>
    <definedName name="_xlnm.Print_Area" localSheetId="1">'Poule B'!$A$1:$J$24</definedName>
    <definedName name="_xlnm.Print_Area" localSheetId="2">'Poule C'!$A$1:$J$24</definedName>
    <definedName name="_xlnm.Print_Area" localSheetId="3">'Poule D'!$A$1:$J$24</definedName>
    <definedName name="_xlnm.Print_Area" localSheetId="4">'PROGRAMMA TIJD'!$A$1:$I$31</definedName>
  </definedNames>
  <calcPr calcId="125725"/>
</workbook>
</file>

<file path=xl/calcChain.xml><?xml version="1.0" encoding="utf-8"?>
<calcChain xmlns="http://schemas.openxmlformats.org/spreadsheetml/2006/main">
  <c r="B24" i="6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D13" s="1"/>
  <c r="Y11"/>
  <c r="X11"/>
  <c r="X18" s="1"/>
  <c r="H22" s="1"/>
  <c r="W11"/>
  <c r="W18" s="1"/>
  <c r="G22" s="1"/>
  <c r="V11"/>
  <c r="U11"/>
  <c r="T11"/>
  <c r="T18" s="1"/>
  <c r="D22" s="1"/>
  <c r="S11"/>
  <c r="S18" s="1"/>
  <c r="C22" s="1"/>
  <c r="R11"/>
  <c r="R18" s="1"/>
  <c r="I21" s="1"/>
  <c r="Q11"/>
  <c r="Q18" s="1"/>
  <c r="H21" s="1"/>
  <c r="P11"/>
  <c r="P18" s="1"/>
  <c r="G21" s="1"/>
  <c r="O11"/>
  <c r="O18" s="1"/>
  <c r="F21" s="1"/>
  <c r="N11"/>
  <c r="N18" s="1"/>
  <c r="E21" s="1"/>
  <c r="M11"/>
  <c r="M18" s="1"/>
  <c r="D21" s="1"/>
  <c r="L11"/>
  <c r="L18" s="1"/>
  <c r="C21" s="1"/>
  <c r="D11"/>
  <c r="B11"/>
  <c r="AG10"/>
  <c r="Z10"/>
  <c r="S10"/>
  <c r="L10"/>
  <c r="B24" i="5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D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Y11"/>
  <c r="X11"/>
  <c r="X18" s="1"/>
  <c r="H22" s="1"/>
  <c r="W11"/>
  <c r="W18" s="1"/>
  <c r="G22" s="1"/>
  <c r="V11"/>
  <c r="V18" s="1"/>
  <c r="F22" s="1"/>
  <c r="U11"/>
  <c r="T11"/>
  <c r="T18" s="1"/>
  <c r="D22" s="1"/>
  <c r="S11"/>
  <c r="S18" s="1"/>
  <c r="C22" s="1"/>
  <c r="R11"/>
  <c r="R18" s="1"/>
  <c r="I21" s="1"/>
  <c r="Q11"/>
  <c r="Q18" s="1"/>
  <c r="H21" s="1"/>
  <c r="P11"/>
  <c r="P18" s="1"/>
  <c r="G21" s="1"/>
  <c r="O11"/>
  <c r="O18" s="1"/>
  <c r="F21" s="1"/>
  <c r="N11"/>
  <c r="N18" s="1"/>
  <c r="E21" s="1"/>
  <c r="M11"/>
  <c r="M18" s="1"/>
  <c r="D21" s="1"/>
  <c r="L11"/>
  <c r="L18" s="1"/>
  <c r="C21" s="1"/>
  <c r="D11"/>
  <c r="B11"/>
  <c r="AG10"/>
  <c r="Z10"/>
  <c r="S10"/>
  <c r="L10"/>
  <c r="B24" i="4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D13" s="1"/>
  <c r="Y11"/>
  <c r="Y18" s="1"/>
  <c r="I22" s="1"/>
  <c r="X11"/>
  <c r="X18" s="1"/>
  <c r="H22" s="1"/>
  <c r="W11"/>
  <c r="W18" s="1"/>
  <c r="G22" s="1"/>
  <c r="V11"/>
  <c r="V18" s="1"/>
  <c r="F22" s="1"/>
  <c r="U11"/>
  <c r="U18" s="1"/>
  <c r="E22" s="1"/>
  <c r="T11"/>
  <c r="T18" s="1"/>
  <c r="D22" s="1"/>
  <c r="S11"/>
  <c r="S18" s="1"/>
  <c r="C22" s="1"/>
  <c r="R11"/>
  <c r="Q11"/>
  <c r="Q18" s="1"/>
  <c r="H21" s="1"/>
  <c r="P11"/>
  <c r="O11"/>
  <c r="O18" s="1"/>
  <c r="F21" s="1"/>
  <c r="N11"/>
  <c r="M11"/>
  <c r="M18" s="1"/>
  <c r="D21" s="1"/>
  <c r="L11"/>
  <c r="D11"/>
  <c r="B11"/>
  <c r="AG10"/>
  <c r="Z10"/>
  <c r="S10"/>
  <c r="L10"/>
  <c r="P14" i="1"/>
  <c r="N14"/>
  <c r="AM16"/>
  <c r="AL16"/>
  <c r="AK16"/>
  <c r="AJ16"/>
  <c r="AI16"/>
  <c r="AH16"/>
  <c r="AG16"/>
  <c r="Y16"/>
  <c r="X16"/>
  <c r="W16"/>
  <c r="V16"/>
  <c r="U16"/>
  <c r="T16"/>
  <c r="S16"/>
  <c r="AF15"/>
  <c r="AE15"/>
  <c r="AD15"/>
  <c r="AC15"/>
  <c r="AB15"/>
  <c r="AA15"/>
  <c r="Z15"/>
  <c r="R15"/>
  <c r="Q15"/>
  <c r="P15"/>
  <c r="O15"/>
  <c r="N15"/>
  <c r="M15"/>
  <c r="L15"/>
  <c r="AM14"/>
  <c r="AL14"/>
  <c r="AK14"/>
  <c r="AJ14"/>
  <c r="AI14"/>
  <c r="AH14"/>
  <c r="AG14"/>
  <c r="L14"/>
  <c r="AF13"/>
  <c r="AE13"/>
  <c r="AD13"/>
  <c r="AC13"/>
  <c r="AB13"/>
  <c r="AA13"/>
  <c r="Z13"/>
  <c r="Y13"/>
  <c r="X13"/>
  <c r="W13"/>
  <c r="V13"/>
  <c r="U13"/>
  <c r="T13"/>
  <c r="S13"/>
  <c r="AM12"/>
  <c r="AL12"/>
  <c r="AK12"/>
  <c r="AJ12"/>
  <c r="AI12"/>
  <c r="AH12"/>
  <c r="AG12"/>
  <c r="AF12"/>
  <c r="AE12"/>
  <c r="AD12"/>
  <c r="AC12"/>
  <c r="AB12"/>
  <c r="AA12"/>
  <c r="Z12"/>
  <c r="Y11"/>
  <c r="X11"/>
  <c r="W11"/>
  <c r="V11"/>
  <c r="U11"/>
  <c r="T11"/>
  <c r="L11"/>
  <c r="S11"/>
  <c r="R11"/>
  <c r="Q11"/>
  <c r="P11"/>
  <c r="O11"/>
  <c r="N11"/>
  <c r="M11"/>
  <c r="L18" i="4" l="1"/>
  <c r="C21" s="1"/>
  <c r="N18"/>
  <c r="E21" s="1"/>
  <c r="P18"/>
  <c r="G21" s="1"/>
  <c r="R18"/>
  <c r="I21" s="1"/>
  <c r="J23" i="5"/>
  <c r="V18" i="6"/>
  <c r="F22" s="1"/>
  <c r="U18"/>
  <c r="E22" s="1"/>
  <c r="Y18"/>
  <c r="I22" s="1"/>
  <c r="U18" i="5"/>
  <c r="E22" s="1"/>
  <c r="Y18"/>
  <c r="I22" s="1"/>
  <c r="J22" s="1"/>
  <c r="J23" i="6"/>
  <c r="J22"/>
  <c r="J24"/>
  <c r="J21"/>
  <c r="J24" i="5"/>
  <c r="J21"/>
  <c r="J21" i="4"/>
  <c r="J23"/>
  <c r="J22"/>
  <c r="J24"/>
  <c r="O14" i="1"/>
  <c r="R14"/>
  <c r="Q14"/>
  <c r="M14"/>
  <c r="B24"/>
  <c r="B23"/>
  <c r="B22"/>
  <c r="B21"/>
  <c r="AG18"/>
  <c r="C24" s="1"/>
  <c r="Z18"/>
  <c r="C23" s="1"/>
  <c r="S18"/>
  <c r="C22" s="1"/>
  <c r="L18"/>
  <c r="C21" s="1"/>
  <c r="AG10"/>
  <c r="Z10"/>
  <c r="D16"/>
  <c r="B16"/>
  <c r="D15"/>
  <c r="B15"/>
  <c r="D14"/>
  <c r="B14"/>
  <c r="B13"/>
  <c r="S10"/>
  <c r="L10"/>
  <c r="D12"/>
  <c r="B12"/>
  <c r="D13" s="1"/>
  <c r="D11"/>
  <c r="B11"/>
  <c r="AH18" l="1"/>
  <c r="D24" s="1"/>
  <c r="AF18"/>
  <c r="I23" s="1"/>
  <c r="W18"/>
  <c r="G22" s="1"/>
  <c r="AA18"/>
  <c r="D23" s="1"/>
  <c r="AK18"/>
  <c r="G24" s="1"/>
  <c r="M18"/>
  <c r="D21" s="1"/>
  <c r="R18"/>
  <c r="I21" s="1"/>
  <c r="AL18"/>
  <c r="H24" s="1"/>
  <c r="N18"/>
  <c r="E21" s="1"/>
  <c r="U18"/>
  <c r="E22" s="1"/>
  <c r="AB18"/>
  <c r="E23" s="1"/>
  <c r="AD18"/>
  <c r="G23" s="1"/>
  <c r="AI18"/>
  <c r="E24" s="1"/>
  <c r="AM18"/>
  <c r="I24" s="1"/>
  <c r="O18"/>
  <c r="F21" s="1"/>
  <c r="X18"/>
  <c r="H22" s="1"/>
  <c r="AC18"/>
  <c r="F23" s="1"/>
  <c r="AE18"/>
  <c r="H23" s="1"/>
  <c r="J23" s="1"/>
  <c r="AJ18"/>
  <c r="F24" s="1"/>
  <c r="Y18"/>
  <c r="I22" s="1"/>
  <c r="V18"/>
  <c r="F22" s="1"/>
  <c r="Q18"/>
  <c r="H21" s="1"/>
  <c r="P18"/>
  <c r="G21" s="1"/>
  <c r="T18"/>
  <c r="D22" s="1"/>
  <c r="J21" l="1"/>
  <c r="J24"/>
  <c r="J22"/>
</calcChain>
</file>

<file path=xl/sharedStrings.xml><?xml version="1.0" encoding="utf-8"?>
<sst xmlns="http://schemas.openxmlformats.org/spreadsheetml/2006/main" count="375" uniqueCount="101">
  <si>
    <t>gew.</t>
  </si>
  <si>
    <t>gel.</t>
  </si>
  <si>
    <t>verl.</t>
  </si>
  <si>
    <t>voor</t>
  </si>
  <si>
    <t>tegen</t>
  </si>
  <si>
    <t>punten</t>
  </si>
  <si>
    <t>-</t>
  </si>
  <si>
    <t>gespeeld</t>
  </si>
  <si>
    <t>saldo</t>
  </si>
  <si>
    <t>rangorde</t>
  </si>
  <si>
    <t>Clubs</t>
  </si>
  <si>
    <t>Eindstand</t>
  </si>
  <si>
    <t>veld</t>
  </si>
  <si>
    <t>tijd</t>
  </si>
  <si>
    <t>Programma</t>
  </si>
  <si>
    <t>Uitslag</t>
  </si>
  <si>
    <t>D-PUPILLENTOERNOOI 14 MEI 2015, POULE A</t>
  </si>
  <si>
    <t>Vr'schaar D1</t>
  </si>
  <si>
    <t>RKTVC D1</t>
  </si>
  <si>
    <t>De Baronie D1</t>
  </si>
  <si>
    <t>MVV '58 D1</t>
  </si>
  <si>
    <t>Vr'schaar D2</t>
  </si>
  <si>
    <t>CDW D3</t>
  </si>
  <si>
    <t>VOP D1</t>
  </si>
  <si>
    <t>Vr'schaar D3</t>
  </si>
  <si>
    <t>Vr'schaar D4</t>
  </si>
  <si>
    <t>GVV D1</t>
  </si>
  <si>
    <t>VOP D2</t>
  </si>
  <si>
    <t>Vr'schaar D5</t>
  </si>
  <si>
    <t>Vr'schaar D6</t>
  </si>
  <si>
    <t>MVV '58 D3</t>
  </si>
  <si>
    <t>VOP D3</t>
  </si>
  <si>
    <t>Vr'schaar D7</t>
  </si>
  <si>
    <t>D-PUPILLENTOERNOOI 14 MEI 2015, POULE D</t>
  </si>
  <si>
    <t>D-PUPILLENTOERNOOI 14 MEI 2015, POULE C</t>
  </si>
  <si>
    <t>D-PUPILLENTOERNOOI 14 MEI 2015, POULE B</t>
  </si>
  <si>
    <t>15.15</t>
  </si>
  <si>
    <t>D-PUPILLENTOERNOOI 14 MEI 2015, TIJD EN VELD</t>
  </si>
  <si>
    <t>Eind</t>
  </si>
  <si>
    <t>Poule</t>
  </si>
  <si>
    <t>Wedstrijd</t>
  </si>
  <si>
    <t>A1-A2</t>
  </si>
  <si>
    <t>A3-A4</t>
  </si>
  <si>
    <t>B1-B2</t>
  </si>
  <si>
    <t>B3-B4</t>
  </si>
  <si>
    <t>C1-C2</t>
  </si>
  <si>
    <t>C3-C4</t>
  </si>
  <si>
    <t>D1-D2</t>
  </si>
  <si>
    <t>D3-D4</t>
  </si>
  <si>
    <t>A1-A3</t>
  </si>
  <si>
    <t>A2-A4</t>
  </si>
  <si>
    <t>B1-B3</t>
  </si>
  <si>
    <t>B2-B4</t>
  </si>
  <si>
    <t>C1-C3</t>
  </si>
  <si>
    <t>C2-C4</t>
  </si>
  <si>
    <t>D1-D3</t>
  </si>
  <si>
    <t>D2-D4</t>
  </si>
  <si>
    <t>A2-A3</t>
  </si>
  <si>
    <t>15.55</t>
  </si>
  <si>
    <t>C2-C3</t>
  </si>
  <si>
    <t>D2-D3</t>
  </si>
  <si>
    <t>B2 - B3</t>
  </si>
  <si>
    <t>B4 - B1</t>
  </si>
  <si>
    <t>A4 -A1</t>
  </si>
  <si>
    <t>C4-C1</t>
  </si>
  <si>
    <t>D4-D1</t>
  </si>
  <si>
    <t xml:space="preserve"> - </t>
  </si>
  <si>
    <t>10.00</t>
  </si>
  <si>
    <t>10.35</t>
  </si>
  <si>
    <t>10.40</t>
  </si>
  <si>
    <t>11.15</t>
  </si>
  <si>
    <t>11.20</t>
  </si>
  <si>
    <t>11.55</t>
  </si>
  <si>
    <t>12.00</t>
  </si>
  <si>
    <t>12.35</t>
  </si>
  <si>
    <t>13.15</t>
  </si>
  <si>
    <t>13.55</t>
  </si>
  <si>
    <t>14.35</t>
  </si>
  <si>
    <t>Prijsuitreiking poule A</t>
  </si>
  <si>
    <t>Prijsuitreiking poule B</t>
  </si>
  <si>
    <t>Prijsuitreiking poule C</t>
  </si>
  <si>
    <t>Prijsuitreiking poule D</t>
  </si>
  <si>
    <t>12.40</t>
  </si>
  <si>
    <t>13.20</t>
  </si>
  <si>
    <t>14.00</t>
  </si>
  <si>
    <t>14.40</t>
  </si>
  <si>
    <t>15.20</t>
  </si>
  <si>
    <t>16.00</t>
  </si>
  <si>
    <t>10.00 - 10.35</t>
  </si>
  <si>
    <t>11.20 - 11.55</t>
  </si>
  <si>
    <t>12.00 - 12.35</t>
  </si>
  <si>
    <t>13.20 - 13.55</t>
  </si>
  <si>
    <t>10.40 - 11.15</t>
  </si>
  <si>
    <t>14.00 - 14.35</t>
  </si>
  <si>
    <t>10.40 -11.15</t>
  </si>
  <si>
    <t>12.40 - 13.15</t>
  </si>
  <si>
    <t>14.40  - 15.15</t>
  </si>
  <si>
    <t>14.40 - 15.15</t>
  </si>
  <si>
    <t>15.20 - 15.55</t>
  </si>
  <si>
    <t>Begin</t>
  </si>
  <si>
    <t>Scheidsrechter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</si>
</sst>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2" fillId="2" borderId="8" xfId="0" applyFont="1" applyFill="1" applyBorder="1"/>
    <xf numFmtId="0" fontId="0" fillId="0" borderId="9" xfId="0" applyBorder="1"/>
    <xf numFmtId="49" fontId="0" fillId="0" borderId="9" xfId="0" applyNumberFormat="1" applyBorder="1" applyAlignment="1">
      <alignment horizontal="center"/>
    </xf>
    <xf numFmtId="0" fontId="0" fillId="0" borderId="10" xfId="0" applyBorder="1"/>
    <xf numFmtId="49" fontId="0" fillId="0" borderId="10" xfId="0" applyNumberFormat="1" applyBorder="1" applyAlignment="1">
      <alignment horizontal="center"/>
    </xf>
    <xf numFmtId="0" fontId="0" fillId="0" borderId="11" xfId="0" applyBorder="1"/>
    <xf numFmtId="49" fontId="0" fillId="0" borderId="11" xfId="0" applyNumberFormat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2" fillId="3" borderId="13" xfId="0" applyFont="1" applyFill="1" applyBorder="1"/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/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2" fillId="4" borderId="13" xfId="0" applyFont="1" applyFill="1" applyBorder="1"/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0" fontId="1" fillId="0" borderId="3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2" fillId="2" borderId="13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6" borderId="15" xfId="0" applyFill="1" applyBorder="1"/>
    <xf numFmtId="0" fontId="0" fillId="6" borderId="16" xfId="0" applyFill="1" applyBorder="1"/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/>
    <xf numFmtId="0" fontId="0" fillId="0" borderId="35" xfId="0" applyBorder="1"/>
    <xf numFmtId="0" fontId="0" fillId="0" borderId="45" xfId="0" applyBorder="1"/>
    <xf numFmtId="0" fontId="0" fillId="0" borderId="42" xfId="0" applyBorder="1"/>
    <xf numFmtId="0" fontId="0" fillId="0" borderId="43" xfId="0" applyBorder="1"/>
    <xf numFmtId="0" fontId="0" fillId="0" borderId="46" xfId="0" applyBorder="1" applyAlignment="1">
      <alignment horizontal="center"/>
    </xf>
    <xf numFmtId="49" fontId="0" fillId="7" borderId="9" xfId="0" applyNumberFormat="1" applyFill="1" applyBorder="1" applyAlignment="1">
      <alignment horizontal="center"/>
    </xf>
    <xf numFmtId="49" fontId="0" fillId="7" borderId="10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6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0" fontId="0" fillId="0" borderId="9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4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5" xfId="0" applyFill="1" applyBorder="1"/>
    <xf numFmtId="0" fontId="0" fillId="0" borderId="2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49" fontId="0" fillId="0" borderId="51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0" fillId="0" borderId="52" xfId="0" applyNumberFormat="1" applyBorder="1"/>
    <xf numFmtId="49" fontId="0" fillId="0" borderId="55" xfId="0" applyNumberFormat="1" applyBorder="1" applyAlignment="1">
      <alignment horizontal="center"/>
    </xf>
    <xf numFmtId="0" fontId="3" fillId="8" borderId="12" xfId="0" applyFont="1" applyFill="1" applyBorder="1"/>
    <xf numFmtId="0" fontId="3" fillId="8" borderId="13" xfId="0" applyFont="1" applyFill="1" applyBorder="1"/>
    <xf numFmtId="49" fontId="3" fillId="8" borderId="13" xfId="0" applyNumberFormat="1" applyFont="1" applyFill="1" applyBorder="1"/>
    <xf numFmtId="0" fontId="3" fillId="8" borderId="8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66"/>
      <color rgb="FFFF0000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activeCell="F18" sqref="F18"/>
    </sheetView>
  </sheetViews>
  <sheetFormatPr defaultRowHeight="14.4"/>
  <cols>
    <col min="2" max="2" width="15" bestFit="1" customWidth="1"/>
    <col min="4" max="4" width="15.109375" customWidth="1"/>
    <col min="9" max="9" width="15" bestFit="1" customWidth="1"/>
    <col min="12" max="12" width="15" bestFit="1" customWidth="1"/>
    <col min="14" max="14" width="10.554687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16</v>
      </c>
      <c r="B1" s="2"/>
      <c r="C1" s="2"/>
    </row>
    <row r="2" spans="1:39" ht="15" thickBot="1"/>
    <row r="3" spans="1:39" ht="15.6" thickTop="1" thickBot="1">
      <c r="A3" s="7"/>
      <c r="B3" s="8" t="s">
        <v>10</v>
      </c>
    </row>
    <row r="4" spans="1:39">
      <c r="A4" s="6">
        <v>1</v>
      </c>
      <c r="B4" s="63" t="s">
        <v>17</v>
      </c>
    </row>
    <row r="5" spans="1:39">
      <c r="A5" s="3">
        <v>2</v>
      </c>
      <c r="B5" s="64" t="s">
        <v>18</v>
      </c>
    </row>
    <row r="6" spans="1:39">
      <c r="A6" s="3">
        <v>3</v>
      </c>
      <c r="B6" s="64" t="s">
        <v>20</v>
      </c>
    </row>
    <row r="7" spans="1:39" ht="15" thickBot="1">
      <c r="A7" s="4">
        <v>4</v>
      </c>
      <c r="B7" s="65" t="s">
        <v>19</v>
      </c>
    </row>
    <row r="8" spans="1:39" ht="15" thickTop="1">
      <c r="A8" s="5"/>
      <c r="B8" s="5"/>
    </row>
    <row r="9" spans="1:39" ht="15" thickBot="1">
      <c r="A9" s="5"/>
      <c r="B9" s="5"/>
    </row>
    <row r="10" spans="1:39" ht="15.6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D1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RKTVC D1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MVV '58 D1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De Baronie D1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D1</v>
      </c>
      <c r="C11" s="10" t="s">
        <v>6</v>
      </c>
      <c r="D11" s="9" t="str">
        <f>B5</f>
        <v>RKTVC D1</v>
      </c>
      <c r="E11" s="66">
        <v>2</v>
      </c>
      <c r="F11" s="93" t="s">
        <v>6</v>
      </c>
      <c r="G11" s="67">
        <v>2</v>
      </c>
      <c r="H11" s="72">
        <v>1</v>
      </c>
      <c r="I11" s="73" t="s">
        <v>88</v>
      </c>
      <c r="L11" s="31" t="str">
        <f>IF($E$11="","0",IF($G$11="","0","1"))</f>
        <v>1</v>
      </c>
      <c r="M11" s="21" t="str">
        <f>IF($E$11&gt;$G$11,"1",IF($E$11=$G$11,"0",IF($E$11&lt;$G$11,"0")))</f>
        <v>0</v>
      </c>
      <c r="N11" s="21" t="str">
        <f>IF($E$11&gt;$G$11,"0",IF($E$11&lt;$G$11,"0",IF($E$11="","0",IF($G$11="","0","1"))))</f>
        <v>1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1</v>
      </c>
      <c r="Q11" s="21">
        <f>$E$11</f>
        <v>2</v>
      </c>
      <c r="R11" s="39">
        <f>$G$11</f>
        <v>2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1</v>
      </c>
      <c r="V11" s="21" t="str">
        <f>IF($E$11&gt;$G$11,"1",IF($E$11=$G$11,"0",IF($E$11&lt;$G$11,"0")))</f>
        <v>0</v>
      </c>
      <c r="W11" s="21" t="str">
        <f>IF($G$11&gt;$E$11,"3",IF($G$11&lt;$E$11,"0",IF($E$11="","0",IF($G$11="","0","1"))))</f>
        <v>1</v>
      </c>
      <c r="X11" s="21">
        <f>$G$11</f>
        <v>2</v>
      </c>
      <c r="Y11" s="83">
        <f>$E$11</f>
        <v>2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MVV '58 D1</v>
      </c>
      <c r="C12" s="12" t="s">
        <v>6</v>
      </c>
      <c r="D12" s="11" t="str">
        <f>B7</f>
        <v>De Baronie D1</v>
      </c>
      <c r="E12" s="68">
        <v>0</v>
      </c>
      <c r="F12" s="94" t="s">
        <v>6</v>
      </c>
      <c r="G12" s="69">
        <v>5</v>
      </c>
      <c r="H12" s="74">
        <v>2</v>
      </c>
      <c r="I12" s="64" t="s">
        <v>88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5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5</v>
      </c>
      <c r="AM12" s="23">
        <f>$E$12</f>
        <v>0</v>
      </c>
    </row>
    <row r="13" spans="1:39">
      <c r="A13" s="3">
        <v>3</v>
      </c>
      <c r="B13" s="11" t="str">
        <f>B5</f>
        <v>RKTVC D1</v>
      </c>
      <c r="C13" s="12" t="s">
        <v>6</v>
      </c>
      <c r="D13" s="11" t="str">
        <f>B12</f>
        <v>MVV '58 D1</v>
      </c>
      <c r="E13" s="68">
        <v>5</v>
      </c>
      <c r="F13" s="94" t="s">
        <v>6</v>
      </c>
      <c r="G13" s="69">
        <v>0</v>
      </c>
      <c r="H13" s="74">
        <v>3</v>
      </c>
      <c r="I13" s="64" t="s">
        <v>89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5</v>
      </c>
      <c r="Y13" s="78">
        <f>$G$13</f>
        <v>0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0</v>
      </c>
      <c r="AF13" s="78">
        <f>$E$13</f>
        <v>5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De Baronie D1</v>
      </c>
      <c r="C14" s="12" t="s">
        <v>6</v>
      </c>
      <c r="D14" s="11" t="str">
        <f>B4</f>
        <v>Vr'schaar D1</v>
      </c>
      <c r="E14" s="68">
        <v>1</v>
      </c>
      <c r="F14" s="94" t="s">
        <v>6</v>
      </c>
      <c r="G14" s="69">
        <v>1</v>
      </c>
      <c r="H14" s="74">
        <v>1</v>
      </c>
      <c r="I14" s="64" t="s">
        <v>90</v>
      </c>
      <c r="L14" s="82" t="str">
        <f>IF($E$14="","0",IF($G$14="","0","1"))</f>
        <v>1</v>
      </c>
      <c r="M14" s="80" t="str">
        <f>IF($E$14&gt;$G$14,"0",IF($E$14=$G$14,"0",IF($E$14&lt;$G$14,"1")))</f>
        <v>0</v>
      </c>
      <c r="N14" s="22" t="str">
        <f>IF($E$14&gt;$G$14,"0",IF($E$14&lt;$G$14,"0",IF($E$14="","0",IF($G$14="","0","1"))))</f>
        <v>1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1</v>
      </c>
      <c r="Q14" s="80">
        <f>$G$14</f>
        <v>1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1</v>
      </c>
      <c r="AJ14" s="22" t="str">
        <f>IF($E$14&gt;$G$14,"0",IF($E$14=$G$14,"0",IF($E$14&lt;$G$14,"1")))</f>
        <v>0</v>
      </c>
      <c r="AK14" s="22" t="str">
        <f>IF($E$14&gt;$G$14,"3",IF($E$14&lt;$G$14,"0",IF($E$14="","0",IF($G$14="","0","1"))))</f>
        <v>1</v>
      </c>
      <c r="AL14" s="22">
        <f>$E$14</f>
        <v>1</v>
      </c>
      <c r="AM14" s="23">
        <f>$G$14</f>
        <v>1</v>
      </c>
    </row>
    <row r="15" spans="1:39">
      <c r="A15" s="3">
        <v>5</v>
      </c>
      <c r="B15" s="11" t="str">
        <f>B4</f>
        <v>Vr'schaar D1</v>
      </c>
      <c r="C15" s="12" t="s">
        <v>6</v>
      </c>
      <c r="D15" s="11" t="str">
        <f>B6</f>
        <v>MVV '58 D1</v>
      </c>
      <c r="E15" s="68">
        <v>2</v>
      </c>
      <c r="F15" s="94" t="s">
        <v>6</v>
      </c>
      <c r="G15" s="69">
        <v>1</v>
      </c>
      <c r="H15" s="74">
        <v>2</v>
      </c>
      <c r="I15" s="64" t="s">
        <v>91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2</v>
      </c>
      <c r="R15" s="40">
        <f>$G$15</f>
        <v>1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1</v>
      </c>
      <c r="AF15" s="78">
        <f>$E$15</f>
        <v>2</v>
      </c>
      <c r="AG15" s="85"/>
      <c r="AH15" s="22"/>
      <c r="AI15" s="22"/>
      <c r="AJ15" s="22"/>
      <c r="AK15" s="22"/>
      <c r="AL15" s="22"/>
      <c r="AM15" s="23"/>
    </row>
    <row r="16" spans="1:39" ht="15" thickBot="1">
      <c r="A16" s="4">
        <v>6</v>
      </c>
      <c r="B16" s="13" t="str">
        <f>B5</f>
        <v>RKTVC D1</v>
      </c>
      <c r="C16" s="14" t="s">
        <v>6</v>
      </c>
      <c r="D16" s="13" t="str">
        <f>B7</f>
        <v>De Baronie D1</v>
      </c>
      <c r="E16" s="70">
        <v>1</v>
      </c>
      <c r="F16" s="95" t="s">
        <v>6</v>
      </c>
      <c r="G16" s="71">
        <v>0</v>
      </c>
      <c r="H16" s="75">
        <v>3</v>
      </c>
      <c r="I16" s="65" t="s">
        <v>91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1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0</v>
      </c>
      <c r="W16" s="22" t="str">
        <f>IF($E$16&gt;$G$16,"3",IF($E$16&lt;$G$16,"0",IF($E$16="","0",IF($E$16="","0","1"))))</f>
        <v>3</v>
      </c>
      <c r="X16" s="22">
        <f>$E$16</f>
        <v>1</v>
      </c>
      <c r="Y16" s="78">
        <f>$G$16</f>
        <v>0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0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1</v>
      </c>
      <c r="AK16" s="22" t="str">
        <f>IF($G$16&gt;$E$16,"3",IF($G$16&lt;$E$16,"0",IF($E$16="","0",IF($G$16="","0","1"))))</f>
        <v>0</v>
      </c>
      <c r="AL16" s="22">
        <f>$G$16</f>
        <v>0</v>
      </c>
      <c r="AM16" s="23">
        <f>$E$16</f>
        <v>1</v>
      </c>
    </row>
    <row r="17" spans="1:39" ht="15.6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" thickBot="1">
      <c r="L18" s="32">
        <f>L11+L14+L15</f>
        <v>3</v>
      </c>
      <c r="M18" s="33">
        <f t="shared" ref="M18:R18" si="0">M11+M14+M15</f>
        <v>1</v>
      </c>
      <c r="N18" s="33">
        <f t="shared" si="0"/>
        <v>2</v>
      </c>
      <c r="O18" s="33">
        <f t="shared" si="0"/>
        <v>0</v>
      </c>
      <c r="P18" s="33">
        <f t="shared" si="0"/>
        <v>5</v>
      </c>
      <c r="Q18" s="33">
        <f t="shared" si="0"/>
        <v>5</v>
      </c>
      <c r="R18" s="42">
        <f t="shared" si="0"/>
        <v>4</v>
      </c>
      <c r="S18" s="46">
        <f>S11+S13+S16</f>
        <v>3</v>
      </c>
      <c r="T18" s="33">
        <f t="shared" ref="T18:Y18" si="1">T11+T13+T16</f>
        <v>2</v>
      </c>
      <c r="U18" s="33">
        <f t="shared" si="1"/>
        <v>1</v>
      </c>
      <c r="V18" s="33">
        <f t="shared" si="1"/>
        <v>0</v>
      </c>
      <c r="W18" s="33">
        <f t="shared" si="1"/>
        <v>7</v>
      </c>
      <c r="X18" s="33">
        <f t="shared" si="1"/>
        <v>8</v>
      </c>
      <c r="Y18" s="42">
        <f t="shared" si="1"/>
        <v>2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1</v>
      </c>
      <c r="AF18" s="42">
        <f t="shared" si="2"/>
        <v>12</v>
      </c>
      <c r="AG18" s="46">
        <f>AG12+AG14+AG16</f>
        <v>3</v>
      </c>
      <c r="AH18" s="33">
        <f t="shared" ref="AH18:AM18" si="3">AH12+AH14+AH16</f>
        <v>1</v>
      </c>
      <c r="AI18" s="33">
        <f t="shared" si="3"/>
        <v>1</v>
      </c>
      <c r="AJ18" s="33">
        <f t="shared" si="3"/>
        <v>1</v>
      </c>
      <c r="AK18" s="33">
        <f t="shared" si="3"/>
        <v>4</v>
      </c>
      <c r="AL18" s="33">
        <f t="shared" si="3"/>
        <v>6</v>
      </c>
      <c r="AM18" s="34">
        <f t="shared" si="3"/>
        <v>2</v>
      </c>
    </row>
    <row r="19" spans="1:39" ht="15.6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/>
      <c r="B21" s="11" t="str">
        <f>$B$4</f>
        <v>Vr'schaar D1</v>
      </c>
      <c r="C21" s="22">
        <f t="shared" ref="C21:I21" si="4">L18</f>
        <v>3</v>
      </c>
      <c r="D21" s="22">
        <f t="shared" si="4"/>
        <v>1</v>
      </c>
      <c r="E21" s="22">
        <f t="shared" si="4"/>
        <v>2</v>
      </c>
      <c r="F21" s="22">
        <f t="shared" si="4"/>
        <v>0</v>
      </c>
      <c r="G21" s="59">
        <f t="shared" si="4"/>
        <v>5</v>
      </c>
      <c r="H21" s="22">
        <f t="shared" si="4"/>
        <v>5</v>
      </c>
      <c r="I21" s="22">
        <f t="shared" si="4"/>
        <v>4</v>
      </c>
      <c r="J21" s="61">
        <f>H21-I21</f>
        <v>1</v>
      </c>
      <c r="K21" s="18"/>
    </row>
    <row r="22" spans="1:39">
      <c r="A22" s="74"/>
      <c r="B22" s="11" t="str">
        <f>$B$5</f>
        <v>RKTVC D1</v>
      </c>
      <c r="C22" s="22">
        <f t="shared" ref="C22:I22" si="5">S18</f>
        <v>3</v>
      </c>
      <c r="D22" s="22">
        <f t="shared" si="5"/>
        <v>2</v>
      </c>
      <c r="E22" s="22">
        <f t="shared" si="5"/>
        <v>1</v>
      </c>
      <c r="F22" s="22">
        <f t="shared" si="5"/>
        <v>0</v>
      </c>
      <c r="G22" s="59">
        <f t="shared" si="5"/>
        <v>7</v>
      </c>
      <c r="H22" s="22">
        <f t="shared" si="5"/>
        <v>8</v>
      </c>
      <c r="I22" s="22">
        <f t="shared" si="5"/>
        <v>2</v>
      </c>
      <c r="J22" s="61">
        <f>H22-I22</f>
        <v>6</v>
      </c>
      <c r="K22" s="18"/>
    </row>
    <row r="23" spans="1:39">
      <c r="A23" s="74"/>
      <c r="B23" s="11" t="str">
        <f>$B$6</f>
        <v>MVV '58 D1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1</v>
      </c>
      <c r="I23" s="22">
        <f t="shared" si="6"/>
        <v>12</v>
      </c>
      <c r="J23" s="61">
        <f>H23-I23</f>
        <v>-11</v>
      </c>
      <c r="K23" s="18"/>
    </row>
    <row r="24" spans="1:39" ht="15" thickBot="1">
      <c r="A24" s="75"/>
      <c r="B24" s="13" t="str">
        <f>$B$7</f>
        <v>De Baronie D1</v>
      </c>
      <c r="C24" s="24">
        <f t="shared" ref="C24:I24" si="7">AG18</f>
        <v>3</v>
      </c>
      <c r="D24" s="24">
        <f t="shared" si="7"/>
        <v>1</v>
      </c>
      <c r="E24" s="24">
        <f t="shared" si="7"/>
        <v>1</v>
      </c>
      <c r="F24" s="24">
        <f t="shared" si="7"/>
        <v>1</v>
      </c>
      <c r="G24" s="60">
        <f t="shared" si="7"/>
        <v>4</v>
      </c>
      <c r="H24" s="24">
        <f t="shared" si="7"/>
        <v>6</v>
      </c>
      <c r="I24" s="24">
        <f t="shared" si="7"/>
        <v>2</v>
      </c>
      <c r="J24" s="62">
        <f>H24-I24</f>
        <v>4</v>
      </c>
      <c r="K24" s="18"/>
    </row>
    <row r="25" spans="1:39" ht="1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activeCell="L24" sqref="L24"/>
    </sheetView>
  </sheetViews>
  <sheetFormatPr defaultRowHeight="14.4"/>
  <cols>
    <col min="2" max="2" width="15" bestFit="1" customWidth="1"/>
    <col min="4" max="4" width="15.109375" customWidth="1"/>
    <col min="9" max="9" width="15" bestFit="1" customWidth="1"/>
    <col min="12" max="12" width="15" bestFit="1" customWidth="1"/>
    <col min="14" max="14" width="10.554687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35</v>
      </c>
      <c r="B1" s="2"/>
      <c r="C1" s="2"/>
    </row>
    <row r="2" spans="1:39" ht="15" thickBot="1"/>
    <row r="3" spans="1:39" ht="15.6" thickTop="1" thickBot="1">
      <c r="A3" s="7"/>
      <c r="B3" s="8" t="s">
        <v>10</v>
      </c>
    </row>
    <row r="4" spans="1:39">
      <c r="A4" s="6">
        <v>1</v>
      </c>
      <c r="B4" s="63" t="s">
        <v>21</v>
      </c>
    </row>
    <row r="5" spans="1:39">
      <c r="A5" s="3">
        <v>2</v>
      </c>
      <c r="B5" s="64" t="s">
        <v>22</v>
      </c>
    </row>
    <row r="6" spans="1:39">
      <c r="A6" s="3">
        <v>3</v>
      </c>
      <c r="B6" s="64" t="s">
        <v>23</v>
      </c>
    </row>
    <row r="7" spans="1:39" ht="15" thickBot="1">
      <c r="A7" s="4">
        <v>4</v>
      </c>
      <c r="B7" s="65" t="s">
        <v>24</v>
      </c>
    </row>
    <row r="8" spans="1:39" ht="15" thickTop="1">
      <c r="A8" s="5"/>
      <c r="B8" s="5"/>
    </row>
    <row r="9" spans="1:39" ht="15" thickBot="1">
      <c r="A9" s="5"/>
      <c r="B9" s="5"/>
    </row>
    <row r="10" spans="1:39" ht="15.6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D2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CDW D3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VOP D1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Vr'schaar D3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D2</v>
      </c>
      <c r="C11" s="10" t="s">
        <v>6</v>
      </c>
      <c r="D11" s="9" t="str">
        <f>B5</f>
        <v>CDW D3</v>
      </c>
      <c r="E11" s="66">
        <v>6</v>
      </c>
      <c r="F11" s="93" t="s">
        <v>6</v>
      </c>
      <c r="G11" s="67">
        <v>0</v>
      </c>
      <c r="H11" s="72">
        <v>3</v>
      </c>
      <c r="I11" s="73" t="s">
        <v>88</v>
      </c>
      <c r="L11" s="31" t="str">
        <f>IF($E$11="","0",IF($G$11="","0","1"))</f>
        <v>1</v>
      </c>
      <c r="M11" s="21" t="str">
        <f>IF($E$11&gt;$G$11,"1",IF($E$11=$G$11,"0",IF($E$11&lt;$G$11,"0")))</f>
        <v>1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3</v>
      </c>
      <c r="Q11" s="21">
        <f>$E$11</f>
        <v>6</v>
      </c>
      <c r="R11" s="39">
        <f>$G$11</f>
        <v>0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1</v>
      </c>
      <c r="W11" s="21" t="str">
        <f>IF($G$11&gt;$E$11,"3",IF($G$11&lt;$E$11,"0",IF($E$11="","0",IF($G$11="","0","1"))))</f>
        <v>0</v>
      </c>
      <c r="X11" s="21">
        <f>$G$11</f>
        <v>0</v>
      </c>
      <c r="Y11" s="83">
        <f>$E$11</f>
        <v>6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VOP D1</v>
      </c>
      <c r="C12" s="12" t="s">
        <v>6</v>
      </c>
      <c r="D12" s="11" t="str">
        <f>B7</f>
        <v>Vr'schaar D3</v>
      </c>
      <c r="E12" s="68">
        <v>0</v>
      </c>
      <c r="F12" s="94" t="s">
        <v>6</v>
      </c>
      <c r="G12" s="69">
        <v>3</v>
      </c>
      <c r="H12" s="74">
        <v>1</v>
      </c>
      <c r="I12" s="64" t="s">
        <v>92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3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3</v>
      </c>
      <c r="AM12" s="23">
        <f>$E$12</f>
        <v>0</v>
      </c>
    </row>
    <row r="13" spans="1:39">
      <c r="A13" s="3">
        <v>3</v>
      </c>
      <c r="B13" s="11" t="str">
        <f>B5</f>
        <v>CDW D3</v>
      </c>
      <c r="C13" s="12" t="s">
        <v>6</v>
      </c>
      <c r="D13" s="11" t="str">
        <f>B12</f>
        <v>VOP D1</v>
      </c>
      <c r="E13" s="68">
        <v>3</v>
      </c>
      <c r="F13" s="94" t="s">
        <v>6</v>
      </c>
      <c r="G13" s="69">
        <v>0</v>
      </c>
      <c r="H13" s="74">
        <v>2</v>
      </c>
      <c r="I13" s="64" t="s">
        <v>90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3</v>
      </c>
      <c r="Y13" s="78">
        <f>$G$13</f>
        <v>0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0</v>
      </c>
      <c r="AF13" s="78">
        <f>$E$13</f>
        <v>3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Vr'schaar D3</v>
      </c>
      <c r="C14" s="12" t="s">
        <v>6</v>
      </c>
      <c r="D14" s="11" t="str">
        <f>B4</f>
        <v>Vr'schaar D2</v>
      </c>
      <c r="E14" s="68">
        <v>3</v>
      </c>
      <c r="F14" s="94" t="s">
        <v>6</v>
      </c>
      <c r="G14" s="69">
        <v>4</v>
      </c>
      <c r="H14" s="74">
        <v>3</v>
      </c>
      <c r="I14" s="64" t="s">
        <v>90</v>
      </c>
      <c r="L14" s="82" t="str">
        <f>IF($E$14="","0",IF($G$14="","0","1"))</f>
        <v>1</v>
      </c>
      <c r="M14" s="80" t="str">
        <f>IF($E$14&gt;$G$14,"0",IF($E$14=$G$14,"0",IF($E$14&lt;$G$14,"1")))</f>
        <v>1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3</v>
      </c>
      <c r="Q14" s="80">
        <f>$G$14</f>
        <v>4</v>
      </c>
      <c r="R14" s="81">
        <f>$E$14</f>
        <v>3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1</v>
      </c>
      <c r="AK14" s="22" t="str">
        <f>IF($E$14&gt;$G$14,"3",IF($E$14&lt;$G$14,"0",IF($E$14="","0",IF($G$14="","0","1"))))</f>
        <v>0</v>
      </c>
      <c r="AL14" s="22">
        <f>$E$14</f>
        <v>3</v>
      </c>
      <c r="AM14" s="23">
        <f>$G$14</f>
        <v>4</v>
      </c>
    </row>
    <row r="15" spans="1:39">
      <c r="A15" s="3">
        <v>5</v>
      </c>
      <c r="B15" s="11" t="str">
        <f>B4</f>
        <v>Vr'schaar D2</v>
      </c>
      <c r="C15" s="12" t="s">
        <v>6</v>
      </c>
      <c r="D15" s="11" t="str">
        <f>B6</f>
        <v>VOP D1</v>
      </c>
      <c r="E15" s="68">
        <v>3</v>
      </c>
      <c r="F15" s="94" t="s">
        <v>6</v>
      </c>
      <c r="G15" s="69">
        <v>0</v>
      </c>
      <c r="H15" s="74">
        <v>1</v>
      </c>
      <c r="I15" s="64" t="s">
        <v>93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3</v>
      </c>
      <c r="R15" s="40">
        <f>$G$15</f>
        <v>0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0</v>
      </c>
      <c r="AF15" s="78">
        <f>$E$15</f>
        <v>3</v>
      </c>
      <c r="AG15" s="85"/>
      <c r="AH15" s="22"/>
      <c r="AI15" s="22"/>
      <c r="AJ15" s="22"/>
      <c r="AK15" s="22"/>
      <c r="AL15" s="22"/>
      <c r="AM15" s="23"/>
    </row>
    <row r="16" spans="1:39" ht="15" thickBot="1">
      <c r="A16" s="4">
        <v>6</v>
      </c>
      <c r="B16" s="13" t="str">
        <f>B5</f>
        <v>CDW D3</v>
      </c>
      <c r="C16" s="14" t="s">
        <v>6</v>
      </c>
      <c r="D16" s="13" t="str">
        <f>B7</f>
        <v>Vr'schaar D3</v>
      </c>
      <c r="E16" s="70">
        <v>2</v>
      </c>
      <c r="F16" s="95" t="s">
        <v>6</v>
      </c>
      <c r="G16" s="71">
        <v>4</v>
      </c>
      <c r="H16" s="75">
        <v>3</v>
      </c>
      <c r="I16" s="65" t="s">
        <v>93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0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1</v>
      </c>
      <c r="W16" s="22" t="str">
        <f>IF($E$16&gt;$G$16,"3",IF($E$16&lt;$G$16,"0",IF($E$16="","0",IF($E$16="","0","1"))))</f>
        <v>0</v>
      </c>
      <c r="X16" s="22">
        <f>$E$16</f>
        <v>2</v>
      </c>
      <c r="Y16" s="78">
        <f>$G$16</f>
        <v>4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1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0</v>
      </c>
      <c r="AK16" s="22" t="str">
        <f>IF($G$16&gt;$E$16,"3",IF($G$16&lt;$E$16,"0",IF($E$16="","0",IF($G$16="","0","1"))))</f>
        <v>3</v>
      </c>
      <c r="AL16" s="22">
        <f>$G$16</f>
        <v>4</v>
      </c>
      <c r="AM16" s="23">
        <f>$E$16</f>
        <v>2</v>
      </c>
    </row>
    <row r="17" spans="1:39" ht="15.6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" thickBot="1">
      <c r="L18" s="32">
        <f>L11+L14+L15</f>
        <v>3</v>
      </c>
      <c r="M18" s="33">
        <f t="shared" ref="M18:R18" si="0">M11+M14+M15</f>
        <v>3</v>
      </c>
      <c r="N18" s="33">
        <f t="shared" si="0"/>
        <v>0</v>
      </c>
      <c r="O18" s="33">
        <f t="shared" si="0"/>
        <v>0</v>
      </c>
      <c r="P18" s="33">
        <f t="shared" si="0"/>
        <v>9</v>
      </c>
      <c r="Q18" s="33">
        <f t="shared" si="0"/>
        <v>13</v>
      </c>
      <c r="R18" s="42">
        <f t="shared" si="0"/>
        <v>3</v>
      </c>
      <c r="S18" s="46">
        <f>S11+S13+S16</f>
        <v>3</v>
      </c>
      <c r="T18" s="33">
        <f t="shared" ref="T18:Y18" si="1">T11+T13+T16</f>
        <v>1</v>
      </c>
      <c r="U18" s="33">
        <f t="shared" si="1"/>
        <v>0</v>
      </c>
      <c r="V18" s="33">
        <f t="shared" si="1"/>
        <v>2</v>
      </c>
      <c r="W18" s="33">
        <f t="shared" si="1"/>
        <v>3</v>
      </c>
      <c r="X18" s="33">
        <f t="shared" si="1"/>
        <v>5</v>
      </c>
      <c r="Y18" s="42">
        <f t="shared" si="1"/>
        <v>10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0</v>
      </c>
      <c r="AF18" s="42">
        <f t="shared" si="2"/>
        <v>9</v>
      </c>
      <c r="AG18" s="46">
        <f>AG12+AG14+AG16</f>
        <v>3</v>
      </c>
      <c r="AH18" s="33">
        <f t="shared" ref="AH18:AM18" si="3">AH12+AH14+AH16</f>
        <v>2</v>
      </c>
      <c r="AI18" s="33">
        <f t="shared" si="3"/>
        <v>0</v>
      </c>
      <c r="AJ18" s="33">
        <f t="shared" si="3"/>
        <v>1</v>
      </c>
      <c r="AK18" s="33">
        <f t="shared" si="3"/>
        <v>6</v>
      </c>
      <c r="AL18" s="33">
        <f t="shared" si="3"/>
        <v>10</v>
      </c>
      <c r="AM18" s="34">
        <f t="shared" si="3"/>
        <v>6</v>
      </c>
    </row>
    <row r="19" spans="1:39" ht="15.6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/>
      <c r="B21" s="11" t="str">
        <f>$B$4</f>
        <v>Vr'schaar D2</v>
      </c>
      <c r="C21" s="22">
        <f t="shared" ref="C21:I21" si="4">L18</f>
        <v>3</v>
      </c>
      <c r="D21" s="22">
        <f t="shared" si="4"/>
        <v>3</v>
      </c>
      <c r="E21" s="22">
        <f t="shared" si="4"/>
        <v>0</v>
      </c>
      <c r="F21" s="22">
        <f t="shared" si="4"/>
        <v>0</v>
      </c>
      <c r="G21" s="59">
        <f t="shared" si="4"/>
        <v>9</v>
      </c>
      <c r="H21" s="22">
        <f t="shared" si="4"/>
        <v>13</v>
      </c>
      <c r="I21" s="22">
        <f t="shared" si="4"/>
        <v>3</v>
      </c>
      <c r="J21" s="61">
        <f>H21-I21</f>
        <v>10</v>
      </c>
      <c r="K21" s="18"/>
    </row>
    <row r="22" spans="1:39">
      <c r="A22" s="74"/>
      <c r="B22" s="11" t="str">
        <f>$B$5</f>
        <v>CDW D3</v>
      </c>
      <c r="C22" s="22">
        <f t="shared" ref="C22:I22" si="5">S18</f>
        <v>3</v>
      </c>
      <c r="D22" s="22">
        <f t="shared" si="5"/>
        <v>1</v>
      </c>
      <c r="E22" s="22">
        <f t="shared" si="5"/>
        <v>0</v>
      </c>
      <c r="F22" s="22">
        <f t="shared" si="5"/>
        <v>2</v>
      </c>
      <c r="G22" s="59">
        <f t="shared" si="5"/>
        <v>3</v>
      </c>
      <c r="H22" s="22">
        <f t="shared" si="5"/>
        <v>5</v>
      </c>
      <c r="I22" s="22">
        <f t="shared" si="5"/>
        <v>10</v>
      </c>
      <c r="J22" s="61">
        <f>H22-I22</f>
        <v>-5</v>
      </c>
      <c r="K22" s="18"/>
    </row>
    <row r="23" spans="1:39">
      <c r="A23" s="74"/>
      <c r="B23" s="11" t="str">
        <f>$B$6</f>
        <v>VOP D1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0</v>
      </c>
      <c r="I23" s="22">
        <f t="shared" si="6"/>
        <v>9</v>
      </c>
      <c r="J23" s="61">
        <f>H23-I23</f>
        <v>-9</v>
      </c>
      <c r="K23" s="18"/>
    </row>
    <row r="24" spans="1:39" ht="15" thickBot="1">
      <c r="A24" s="75"/>
      <c r="B24" s="13" t="str">
        <f>$B$7</f>
        <v>Vr'schaar D3</v>
      </c>
      <c r="C24" s="24">
        <f t="shared" ref="C24:I24" si="7">AG18</f>
        <v>3</v>
      </c>
      <c r="D24" s="24">
        <f t="shared" si="7"/>
        <v>2</v>
      </c>
      <c r="E24" s="24">
        <f t="shared" si="7"/>
        <v>0</v>
      </c>
      <c r="F24" s="24">
        <f t="shared" si="7"/>
        <v>1</v>
      </c>
      <c r="G24" s="60">
        <f t="shared" si="7"/>
        <v>6</v>
      </c>
      <c r="H24" s="24">
        <f t="shared" si="7"/>
        <v>10</v>
      </c>
      <c r="I24" s="24">
        <f t="shared" si="7"/>
        <v>6</v>
      </c>
      <c r="J24" s="62">
        <f>H24-I24</f>
        <v>4</v>
      </c>
      <c r="K24" s="18"/>
    </row>
    <row r="25" spans="1:39" ht="1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activeCell="G18" sqref="G18"/>
    </sheetView>
  </sheetViews>
  <sheetFormatPr defaultRowHeight="14.4"/>
  <cols>
    <col min="2" max="2" width="15" bestFit="1" customWidth="1"/>
    <col min="4" max="4" width="15.109375" customWidth="1"/>
    <col min="9" max="9" width="15" bestFit="1" customWidth="1"/>
    <col min="12" max="12" width="15" bestFit="1" customWidth="1"/>
    <col min="14" max="14" width="10.554687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34</v>
      </c>
      <c r="B1" s="2"/>
      <c r="C1" s="2"/>
    </row>
    <row r="2" spans="1:39" ht="15" thickBot="1"/>
    <row r="3" spans="1:39" ht="15.6" thickTop="1" thickBot="1">
      <c r="A3" s="7"/>
      <c r="B3" s="8" t="s">
        <v>10</v>
      </c>
    </row>
    <row r="4" spans="1:39">
      <c r="A4" s="6">
        <v>1</v>
      </c>
      <c r="B4" s="63" t="s">
        <v>25</v>
      </c>
    </row>
    <row r="5" spans="1:39">
      <c r="A5" s="3">
        <v>2</v>
      </c>
      <c r="B5" s="64" t="s">
        <v>26</v>
      </c>
    </row>
    <row r="6" spans="1:39">
      <c r="A6" s="3">
        <v>3</v>
      </c>
      <c r="B6" s="64" t="s">
        <v>27</v>
      </c>
    </row>
    <row r="7" spans="1:39" ht="15" thickBot="1">
      <c r="A7" s="4">
        <v>4</v>
      </c>
      <c r="B7" s="65" t="s">
        <v>28</v>
      </c>
    </row>
    <row r="8" spans="1:39" ht="15" thickTop="1">
      <c r="A8" s="5"/>
      <c r="B8" s="5"/>
    </row>
    <row r="9" spans="1:39" ht="15" thickBot="1">
      <c r="A9" s="5"/>
      <c r="B9" s="5"/>
    </row>
    <row r="10" spans="1:39" ht="15.6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D4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GVV D1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VOP D2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Vr'schaar D5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D4</v>
      </c>
      <c r="C11" s="10" t="s">
        <v>6</v>
      </c>
      <c r="D11" s="9" t="str">
        <f>B5</f>
        <v>GVV D1</v>
      </c>
      <c r="E11" s="66">
        <v>11</v>
      </c>
      <c r="F11" s="93" t="s">
        <v>6</v>
      </c>
      <c r="G11" s="67">
        <v>1</v>
      </c>
      <c r="H11" s="72">
        <v>2</v>
      </c>
      <c r="I11" s="73" t="s">
        <v>94</v>
      </c>
      <c r="L11" s="31" t="str">
        <f>IF($E$11="","0",IF($G$11="","0","1"))</f>
        <v>1</v>
      </c>
      <c r="M11" s="21" t="str">
        <f>IF($E$11&gt;$G$11,"1",IF($E$11=$G$11,"0",IF($E$11&lt;$G$11,"0")))</f>
        <v>1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3</v>
      </c>
      <c r="Q11" s="21">
        <f>$E$11</f>
        <v>11</v>
      </c>
      <c r="R11" s="39">
        <f>$G$11</f>
        <v>1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1</v>
      </c>
      <c r="W11" s="21" t="str">
        <f>IF($G$11&gt;$E$11,"3",IF($G$11&lt;$E$11,"0",IF($E$11="","0",IF($G$11="","0","1"))))</f>
        <v>0</v>
      </c>
      <c r="X11" s="21">
        <f>$G$11</f>
        <v>1</v>
      </c>
      <c r="Y11" s="83">
        <f>$E$11</f>
        <v>11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VOP D2</v>
      </c>
      <c r="C12" s="12" t="s">
        <v>6</v>
      </c>
      <c r="D12" s="11" t="str">
        <f>B7</f>
        <v>Vr'schaar D5</v>
      </c>
      <c r="E12" s="68">
        <v>1</v>
      </c>
      <c r="F12" s="94" t="s">
        <v>6</v>
      </c>
      <c r="G12" s="69">
        <v>2</v>
      </c>
      <c r="H12" s="74">
        <v>3</v>
      </c>
      <c r="I12" s="64" t="s">
        <v>92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1</v>
      </c>
      <c r="AF12" s="78">
        <f>$G$12</f>
        <v>2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2</v>
      </c>
      <c r="AM12" s="23">
        <f>$E$12</f>
        <v>1</v>
      </c>
    </row>
    <row r="13" spans="1:39">
      <c r="A13" s="3">
        <v>3</v>
      </c>
      <c r="B13" s="11" t="str">
        <f>B5</f>
        <v>GVV D1</v>
      </c>
      <c r="C13" s="12" t="s">
        <v>6</v>
      </c>
      <c r="D13" s="11" t="str">
        <f>B12</f>
        <v>VOP D2</v>
      </c>
      <c r="E13" s="68">
        <v>1</v>
      </c>
      <c r="F13" s="94" t="s">
        <v>6</v>
      </c>
      <c r="G13" s="69">
        <v>0</v>
      </c>
      <c r="H13" s="74">
        <v>1</v>
      </c>
      <c r="I13" s="64" t="s">
        <v>95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1</v>
      </c>
      <c r="Y13" s="78">
        <f>$G$13</f>
        <v>0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0</v>
      </c>
      <c r="AF13" s="78">
        <f>$E$13</f>
        <v>1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Vr'schaar D5</v>
      </c>
      <c r="C14" s="12" t="s">
        <v>6</v>
      </c>
      <c r="D14" s="11" t="str">
        <f>B4</f>
        <v>Vr'schaar D4</v>
      </c>
      <c r="E14" s="68">
        <v>1</v>
      </c>
      <c r="F14" s="94" t="s">
        <v>6</v>
      </c>
      <c r="G14" s="69">
        <v>2</v>
      </c>
      <c r="H14" s="74">
        <v>2</v>
      </c>
      <c r="I14" s="64" t="s">
        <v>95</v>
      </c>
      <c r="L14" s="82" t="str">
        <f>IF($E$14="","0",IF($G$14="","0","1"))</f>
        <v>1</v>
      </c>
      <c r="M14" s="80" t="str">
        <f>IF($E$14&gt;$G$14,"0",IF($E$14=$G$14,"0",IF($E$14&lt;$G$14,"1")))</f>
        <v>1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3</v>
      </c>
      <c r="Q14" s="80">
        <f>$G$14</f>
        <v>2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1</v>
      </c>
      <c r="AK14" s="22" t="str">
        <f>IF($E$14&gt;$G$14,"3",IF($E$14&lt;$G$14,"0",IF($E$14="","0",IF($G$14="","0","1"))))</f>
        <v>0</v>
      </c>
      <c r="AL14" s="22">
        <f>$E$14</f>
        <v>1</v>
      </c>
      <c r="AM14" s="23">
        <f>$G$14</f>
        <v>2</v>
      </c>
    </row>
    <row r="15" spans="1:39">
      <c r="A15" s="3">
        <v>5</v>
      </c>
      <c r="B15" s="11" t="str">
        <f>B4</f>
        <v>Vr'schaar D4</v>
      </c>
      <c r="C15" s="12" t="s">
        <v>6</v>
      </c>
      <c r="D15" s="11" t="str">
        <f>B6</f>
        <v>VOP D2</v>
      </c>
      <c r="E15" s="68">
        <v>3</v>
      </c>
      <c r="F15" s="94" t="s">
        <v>6</v>
      </c>
      <c r="G15" s="69">
        <v>0</v>
      </c>
      <c r="H15" s="74">
        <v>3</v>
      </c>
      <c r="I15" s="64" t="s">
        <v>96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3</v>
      </c>
      <c r="R15" s="40">
        <f>$G$15</f>
        <v>0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0</v>
      </c>
      <c r="AF15" s="78">
        <f>$E$15</f>
        <v>3</v>
      </c>
      <c r="AG15" s="85"/>
      <c r="AH15" s="22"/>
      <c r="AI15" s="22"/>
      <c r="AJ15" s="22"/>
      <c r="AK15" s="22"/>
      <c r="AL15" s="22"/>
      <c r="AM15" s="23"/>
    </row>
    <row r="16" spans="1:39" ht="15" thickBot="1">
      <c r="A16" s="4">
        <v>6</v>
      </c>
      <c r="B16" s="13" t="str">
        <f>B5</f>
        <v>GVV D1</v>
      </c>
      <c r="C16" s="14" t="s">
        <v>6</v>
      </c>
      <c r="D16" s="13" t="str">
        <f>B7</f>
        <v>Vr'schaar D5</v>
      </c>
      <c r="E16" s="70">
        <v>0</v>
      </c>
      <c r="F16" s="95" t="s">
        <v>6</v>
      </c>
      <c r="G16" s="71">
        <v>4</v>
      </c>
      <c r="H16" s="75">
        <v>1</v>
      </c>
      <c r="I16" s="65" t="s">
        <v>97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0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1</v>
      </c>
      <c r="W16" s="22" t="str">
        <f>IF($E$16&gt;$G$16,"3",IF($E$16&lt;$G$16,"0",IF($E$16="","0",IF($E$16="","0","1"))))</f>
        <v>0</v>
      </c>
      <c r="X16" s="22">
        <f>$E$16</f>
        <v>0</v>
      </c>
      <c r="Y16" s="78">
        <f>$G$16</f>
        <v>4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1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0</v>
      </c>
      <c r="AK16" s="22" t="str">
        <f>IF($G$16&gt;$E$16,"3",IF($G$16&lt;$E$16,"0",IF($E$16="","0",IF($G$16="","0","1"))))</f>
        <v>3</v>
      </c>
      <c r="AL16" s="22">
        <f>$G$16</f>
        <v>4</v>
      </c>
      <c r="AM16" s="23">
        <f>$E$16</f>
        <v>0</v>
      </c>
    </row>
    <row r="17" spans="1:39" ht="15.6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" thickBot="1">
      <c r="L18" s="32">
        <f>L11+L14+L15</f>
        <v>3</v>
      </c>
      <c r="M18" s="33">
        <f t="shared" ref="M18:R18" si="0">M11+M14+M15</f>
        <v>3</v>
      </c>
      <c r="N18" s="33">
        <f t="shared" si="0"/>
        <v>0</v>
      </c>
      <c r="O18" s="33">
        <f t="shared" si="0"/>
        <v>0</v>
      </c>
      <c r="P18" s="33">
        <f t="shared" si="0"/>
        <v>9</v>
      </c>
      <c r="Q18" s="33">
        <f t="shared" si="0"/>
        <v>16</v>
      </c>
      <c r="R18" s="42">
        <f t="shared" si="0"/>
        <v>2</v>
      </c>
      <c r="S18" s="46">
        <f>S11+S13+S16</f>
        <v>3</v>
      </c>
      <c r="T18" s="33">
        <f t="shared" ref="T18:Y18" si="1">T11+T13+T16</f>
        <v>1</v>
      </c>
      <c r="U18" s="33">
        <f t="shared" si="1"/>
        <v>0</v>
      </c>
      <c r="V18" s="33">
        <f t="shared" si="1"/>
        <v>2</v>
      </c>
      <c r="W18" s="33">
        <f t="shared" si="1"/>
        <v>3</v>
      </c>
      <c r="X18" s="33">
        <f t="shared" si="1"/>
        <v>2</v>
      </c>
      <c r="Y18" s="42">
        <f t="shared" si="1"/>
        <v>15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1</v>
      </c>
      <c r="AF18" s="42">
        <f t="shared" si="2"/>
        <v>6</v>
      </c>
      <c r="AG18" s="46">
        <f>AG12+AG14+AG16</f>
        <v>3</v>
      </c>
      <c r="AH18" s="33">
        <f t="shared" ref="AH18:AM18" si="3">AH12+AH14+AH16</f>
        <v>2</v>
      </c>
      <c r="AI18" s="33">
        <f t="shared" si="3"/>
        <v>0</v>
      </c>
      <c r="AJ18" s="33">
        <f t="shared" si="3"/>
        <v>1</v>
      </c>
      <c r="AK18" s="33">
        <f t="shared" si="3"/>
        <v>6</v>
      </c>
      <c r="AL18" s="33">
        <f t="shared" si="3"/>
        <v>7</v>
      </c>
      <c r="AM18" s="34">
        <f t="shared" si="3"/>
        <v>3</v>
      </c>
    </row>
    <row r="19" spans="1:39" ht="15.6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/>
      <c r="B21" s="11" t="str">
        <f>$B$4</f>
        <v>Vr'schaar D4</v>
      </c>
      <c r="C21" s="22">
        <f t="shared" ref="C21:I21" si="4">L18</f>
        <v>3</v>
      </c>
      <c r="D21" s="22">
        <f t="shared" si="4"/>
        <v>3</v>
      </c>
      <c r="E21" s="22">
        <f t="shared" si="4"/>
        <v>0</v>
      </c>
      <c r="F21" s="22">
        <f t="shared" si="4"/>
        <v>0</v>
      </c>
      <c r="G21" s="59">
        <f t="shared" si="4"/>
        <v>9</v>
      </c>
      <c r="H21" s="22">
        <f t="shared" si="4"/>
        <v>16</v>
      </c>
      <c r="I21" s="22">
        <f t="shared" si="4"/>
        <v>2</v>
      </c>
      <c r="J21" s="61">
        <f>H21-I21</f>
        <v>14</v>
      </c>
      <c r="K21" s="18"/>
    </row>
    <row r="22" spans="1:39">
      <c r="A22" s="74"/>
      <c r="B22" s="11" t="str">
        <f>$B$5</f>
        <v>GVV D1</v>
      </c>
      <c r="C22" s="22">
        <f t="shared" ref="C22:I22" si="5">S18</f>
        <v>3</v>
      </c>
      <c r="D22" s="22">
        <f t="shared" si="5"/>
        <v>1</v>
      </c>
      <c r="E22" s="22">
        <f t="shared" si="5"/>
        <v>0</v>
      </c>
      <c r="F22" s="22">
        <f t="shared" si="5"/>
        <v>2</v>
      </c>
      <c r="G22" s="59">
        <f t="shared" si="5"/>
        <v>3</v>
      </c>
      <c r="H22" s="22">
        <f t="shared" si="5"/>
        <v>2</v>
      </c>
      <c r="I22" s="22">
        <f t="shared" si="5"/>
        <v>15</v>
      </c>
      <c r="J22" s="61">
        <f>H22-I22</f>
        <v>-13</v>
      </c>
      <c r="K22" s="18"/>
    </row>
    <row r="23" spans="1:39">
      <c r="A23" s="74"/>
      <c r="B23" s="11" t="str">
        <f>$B$6</f>
        <v>VOP D2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1</v>
      </c>
      <c r="I23" s="22">
        <f t="shared" si="6"/>
        <v>6</v>
      </c>
      <c r="J23" s="61">
        <f>H23-I23</f>
        <v>-5</v>
      </c>
      <c r="K23" s="18"/>
    </row>
    <row r="24" spans="1:39" ht="15" thickBot="1">
      <c r="A24" s="75"/>
      <c r="B24" s="13" t="str">
        <f>$B$7</f>
        <v>Vr'schaar D5</v>
      </c>
      <c r="C24" s="24">
        <f t="shared" ref="C24:I24" si="7">AG18</f>
        <v>3</v>
      </c>
      <c r="D24" s="24">
        <f t="shared" si="7"/>
        <v>2</v>
      </c>
      <c r="E24" s="24">
        <f t="shared" si="7"/>
        <v>0</v>
      </c>
      <c r="F24" s="24">
        <f t="shared" si="7"/>
        <v>1</v>
      </c>
      <c r="G24" s="60">
        <f t="shared" si="7"/>
        <v>6</v>
      </c>
      <c r="H24" s="24">
        <f t="shared" si="7"/>
        <v>7</v>
      </c>
      <c r="I24" s="24">
        <f t="shared" si="7"/>
        <v>3</v>
      </c>
      <c r="J24" s="62">
        <f>H24-I24</f>
        <v>4</v>
      </c>
      <c r="K24" s="18"/>
    </row>
    <row r="25" spans="1:39" ht="1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5"/>
  <sheetViews>
    <sheetView tabSelected="1" workbookViewId="0">
      <selection activeCell="H18" sqref="H18"/>
    </sheetView>
  </sheetViews>
  <sheetFormatPr defaultRowHeight="14.4"/>
  <cols>
    <col min="2" max="2" width="15" bestFit="1" customWidth="1"/>
    <col min="4" max="4" width="15.109375" customWidth="1"/>
    <col min="9" max="9" width="15" bestFit="1" customWidth="1"/>
    <col min="12" max="12" width="15" bestFit="1" customWidth="1"/>
    <col min="14" max="14" width="10.554687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33</v>
      </c>
      <c r="B1" s="2"/>
      <c r="C1" s="2"/>
    </row>
    <row r="2" spans="1:39" ht="15" thickBot="1"/>
    <row r="3" spans="1:39" ht="15.6" thickTop="1" thickBot="1">
      <c r="A3" s="7"/>
      <c r="B3" s="8" t="s">
        <v>10</v>
      </c>
    </row>
    <row r="4" spans="1:39">
      <c r="A4" s="6">
        <v>1</v>
      </c>
      <c r="B4" s="63" t="s">
        <v>29</v>
      </c>
    </row>
    <row r="5" spans="1:39">
      <c r="A5" s="3">
        <v>2</v>
      </c>
      <c r="B5" s="64" t="s">
        <v>30</v>
      </c>
    </row>
    <row r="6" spans="1:39">
      <c r="A6" s="3">
        <v>3</v>
      </c>
      <c r="B6" s="64" t="s">
        <v>31</v>
      </c>
    </row>
    <row r="7" spans="1:39" ht="15" thickBot="1">
      <c r="A7" s="4">
        <v>4</v>
      </c>
      <c r="B7" s="65" t="s">
        <v>32</v>
      </c>
    </row>
    <row r="8" spans="1:39" ht="15" thickTop="1">
      <c r="A8" s="5"/>
      <c r="B8" s="5"/>
    </row>
    <row r="9" spans="1:39" ht="15" thickBot="1">
      <c r="A9" s="5"/>
      <c r="B9" s="5"/>
    </row>
    <row r="10" spans="1:39" ht="15.6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D6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MVV '58 D3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VOP D3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Vr'schaar D7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D6</v>
      </c>
      <c r="C11" s="10" t="s">
        <v>6</v>
      </c>
      <c r="D11" s="9" t="str">
        <f>B5</f>
        <v>MVV '58 D3</v>
      </c>
      <c r="E11" s="66">
        <v>1</v>
      </c>
      <c r="F11" s="93" t="s">
        <v>6</v>
      </c>
      <c r="G11" s="67">
        <v>2</v>
      </c>
      <c r="H11" s="72">
        <v>1</v>
      </c>
      <c r="I11" s="73" t="s">
        <v>89</v>
      </c>
      <c r="L11" s="31" t="str">
        <f>IF($E$11="","0",IF($G$11="","0","1"))</f>
        <v>1</v>
      </c>
      <c r="M11" s="21" t="str">
        <f>IF($E$11&gt;$G$11,"1",IF($E$11=$G$11,"0",IF($E$11&lt;$G$11,"0")))</f>
        <v>0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1</v>
      </c>
      <c r="P11" s="21" t="str">
        <f>IF($E$11&gt;$G$11,"3",IF($E$11&lt;$G$11,"0",IF($E$11="","0",IF($G$11="","0","1"))))</f>
        <v>0</v>
      </c>
      <c r="Q11" s="21">
        <f>$E$11</f>
        <v>1</v>
      </c>
      <c r="R11" s="39">
        <f>$G$11</f>
        <v>2</v>
      </c>
      <c r="S11" s="43" t="str">
        <f>IF($E$11="","0",IF($G$11="","0","1"))</f>
        <v>1</v>
      </c>
      <c r="T11" s="21" t="str">
        <f>IF($E$11&gt;$G$11,"0",IF($E$11=$G$11,"0",IF($E$11&lt;$G$11,"1")))</f>
        <v>1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0</v>
      </c>
      <c r="W11" s="21" t="str">
        <f>IF($G$11&gt;$E$11,"3",IF($G$11&lt;$E$11,"0",IF($E$11="","0",IF($G$11="","0","1"))))</f>
        <v>3</v>
      </c>
      <c r="X11" s="21">
        <f>$G$11</f>
        <v>2</v>
      </c>
      <c r="Y11" s="83">
        <f>$E$11</f>
        <v>1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VOP D3</v>
      </c>
      <c r="C12" s="12" t="s">
        <v>6</v>
      </c>
      <c r="D12" s="11" t="str">
        <f>B7</f>
        <v>Vr'schaar D7</v>
      </c>
      <c r="E12" s="68">
        <v>0</v>
      </c>
      <c r="F12" s="94" t="s">
        <v>6</v>
      </c>
      <c r="G12" s="69">
        <v>2</v>
      </c>
      <c r="H12" s="74">
        <v>2</v>
      </c>
      <c r="I12" s="64" t="s">
        <v>89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2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2</v>
      </c>
      <c r="AM12" s="23">
        <f>$E$12</f>
        <v>0</v>
      </c>
    </row>
    <row r="13" spans="1:39">
      <c r="A13" s="3">
        <v>3</v>
      </c>
      <c r="B13" s="11" t="str">
        <f>B5</f>
        <v>MVV '58 D3</v>
      </c>
      <c r="C13" s="12" t="s">
        <v>6</v>
      </c>
      <c r="D13" s="11" t="str">
        <f>B12</f>
        <v>VOP D3</v>
      </c>
      <c r="E13" s="68">
        <v>3</v>
      </c>
      <c r="F13" s="94" t="s">
        <v>6</v>
      </c>
      <c r="G13" s="69">
        <v>1</v>
      </c>
      <c r="H13" s="74">
        <v>3</v>
      </c>
      <c r="I13" s="64" t="s">
        <v>95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3</v>
      </c>
      <c r="Y13" s="78">
        <f>$G$13</f>
        <v>1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1</v>
      </c>
      <c r="AF13" s="78">
        <f>$E$13</f>
        <v>3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Vr'schaar D7</v>
      </c>
      <c r="C14" s="12" t="s">
        <v>6</v>
      </c>
      <c r="D14" s="11" t="str">
        <f>B4</f>
        <v>Vr'schaar D6</v>
      </c>
      <c r="E14" s="68">
        <v>1</v>
      </c>
      <c r="F14" s="94" t="s">
        <v>6</v>
      </c>
      <c r="G14" s="69">
        <v>3</v>
      </c>
      <c r="H14" s="74">
        <v>1</v>
      </c>
      <c r="I14" s="64" t="s">
        <v>91</v>
      </c>
      <c r="L14" s="82" t="str">
        <f>IF($E$14="","0",IF($G$14="","0","1"))</f>
        <v>1</v>
      </c>
      <c r="M14" s="80" t="str">
        <f>IF($E$14&gt;$G$14,"0",IF($E$14=$G$14,"0",IF($E$14&lt;$G$14,"1")))</f>
        <v>1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3</v>
      </c>
      <c r="Q14" s="80">
        <f>$G$14</f>
        <v>3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1</v>
      </c>
      <c r="AK14" s="22" t="str">
        <f>IF($E$14&gt;$G$14,"3",IF($E$14&lt;$G$14,"0",IF($E$14="","0",IF($G$14="","0","1"))))</f>
        <v>0</v>
      </c>
      <c r="AL14" s="22">
        <f>$E$14</f>
        <v>1</v>
      </c>
      <c r="AM14" s="23">
        <f>$G$14</f>
        <v>3</v>
      </c>
    </row>
    <row r="15" spans="1:39">
      <c r="A15" s="3">
        <v>5</v>
      </c>
      <c r="B15" s="11" t="str">
        <f>B4</f>
        <v>Vr'schaar D6</v>
      </c>
      <c r="C15" s="12" t="s">
        <v>6</v>
      </c>
      <c r="D15" s="11" t="str">
        <f>B6</f>
        <v>VOP D3</v>
      </c>
      <c r="E15" s="68">
        <v>2</v>
      </c>
      <c r="F15" s="94" t="s">
        <v>6</v>
      </c>
      <c r="G15" s="69">
        <v>1</v>
      </c>
      <c r="H15" s="74">
        <v>3</v>
      </c>
      <c r="I15" s="64" t="s">
        <v>98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2</v>
      </c>
      <c r="R15" s="40">
        <f>$G$15</f>
        <v>1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1</v>
      </c>
      <c r="AF15" s="78">
        <f>$E$15</f>
        <v>2</v>
      </c>
      <c r="AG15" s="85"/>
      <c r="AH15" s="22"/>
      <c r="AI15" s="22"/>
      <c r="AJ15" s="22"/>
      <c r="AK15" s="22"/>
      <c r="AL15" s="22"/>
      <c r="AM15" s="23"/>
    </row>
    <row r="16" spans="1:39" ht="15" thickBot="1">
      <c r="A16" s="4">
        <v>6</v>
      </c>
      <c r="B16" s="13" t="str">
        <f>B5</f>
        <v>MVV '58 D3</v>
      </c>
      <c r="C16" s="14" t="s">
        <v>6</v>
      </c>
      <c r="D16" s="13" t="str">
        <f>B7</f>
        <v>Vr'schaar D7</v>
      </c>
      <c r="E16" s="70">
        <v>3</v>
      </c>
      <c r="F16" s="95" t="s">
        <v>6</v>
      </c>
      <c r="G16" s="71">
        <v>2</v>
      </c>
      <c r="H16" s="75">
        <v>1</v>
      </c>
      <c r="I16" s="65" t="s">
        <v>98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1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0</v>
      </c>
      <c r="W16" s="22" t="str">
        <f>IF($E$16&gt;$G$16,"3",IF($E$16&lt;$G$16,"0",IF($E$16="","0",IF($E$16="","0","1"))))</f>
        <v>3</v>
      </c>
      <c r="X16" s="22">
        <f>$E$16</f>
        <v>3</v>
      </c>
      <c r="Y16" s="78">
        <f>$G$16</f>
        <v>2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0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1</v>
      </c>
      <c r="AK16" s="22" t="str">
        <f>IF($G$16&gt;$E$16,"3",IF($G$16&lt;$E$16,"0",IF($E$16="","0",IF($G$16="","0","1"))))</f>
        <v>0</v>
      </c>
      <c r="AL16" s="22">
        <f>$G$16</f>
        <v>2</v>
      </c>
      <c r="AM16" s="23">
        <f>$E$16</f>
        <v>3</v>
      </c>
    </row>
    <row r="17" spans="1:39" ht="15.6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" thickBot="1">
      <c r="L18" s="32">
        <f>L11+L14+L15</f>
        <v>3</v>
      </c>
      <c r="M18" s="33">
        <f t="shared" ref="M18:R18" si="0">M11+M14+M15</f>
        <v>2</v>
      </c>
      <c r="N18" s="33">
        <f t="shared" si="0"/>
        <v>0</v>
      </c>
      <c r="O18" s="33">
        <f t="shared" si="0"/>
        <v>1</v>
      </c>
      <c r="P18" s="33">
        <f t="shared" si="0"/>
        <v>6</v>
      </c>
      <c r="Q18" s="33">
        <f t="shared" si="0"/>
        <v>6</v>
      </c>
      <c r="R18" s="42">
        <f t="shared" si="0"/>
        <v>4</v>
      </c>
      <c r="S18" s="46">
        <f>S11+S13+S16</f>
        <v>3</v>
      </c>
      <c r="T18" s="33">
        <f t="shared" ref="T18:Y18" si="1">T11+T13+T16</f>
        <v>3</v>
      </c>
      <c r="U18" s="33">
        <f t="shared" si="1"/>
        <v>0</v>
      </c>
      <c r="V18" s="33">
        <f t="shared" si="1"/>
        <v>0</v>
      </c>
      <c r="W18" s="33">
        <f t="shared" si="1"/>
        <v>9</v>
      </c>
      <c r="X18" s="33">
        <f t="shared" si="1"/>
        <v>8</v>
      </c>
      <c r="Y18" s="42">
        <f t="shared" si="1"/>
        <v>4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2</v>
      </c>
      <c r="AF18" s="42">
        <f t="shared" si="2"/>
        <v>7</v>
      </c>
      <c r="AG18" s="46">
        <f>AG12+AG14+AG16</f>
        <v>3</v>
      </c>
      <c r="AH18" s="33">
        <f t="shared" ref="AH18:AM18" si="3">AH12+AH14+AH16</f>
        <v>1</v>
      </c>
      <c r="AI18" s="33">
        <f t="shared" si="3"/>
        <v>0</v>
      </c>
      <c r="AJ18" s="33">
        <f t="shared" si="3"/>
        <v>2</v>
      </c>
      <c r="AK18" s="33">
        <f t="shared" si="3"/>
        <v>3</v>
      </c>
      <c r="AL18" s="33">
        <f t="shared" si="3"/>
        <v>5</v>
      </c>
      <c r="AM18" s="34">
        <f t="shared" si="3"/>
        <v>6</v>
      </c>
    </row>
    <row r="19" spans="1:39" ht="15.6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/>
      <c r="B21" s="11" t="str">
        <f>$B$4</f>
        <v>Vr'schaar D6</v>
      </c>
      <c r="C21" s="22">
        <f t="shared" ref="C21:I21" si="4">L18</f>
        <v>3</v>
      </c>
      <c r="D21" s="22">
        <f t="shared" si="4"/>
        <v>2</v>
      </c>
      <c r="E21" s="22">
        <f t="shared" si="4"/>
        <v>0</v>
      </c>
      <c r="F21" s="22">
        <f t="shared" si="4"/>
        <v>1</v>
      </c>
      <c r="G21" s="59">
        <f t="shared" si="4"/>
        <v>6</v>
      </c>
      <c r="H21" s="22">
        <f t="shared" si="4"/>
        <v>6</v>
      </c>
      <c r="I21" s="22">
        <f t="shared" si="4"/>
        <v>4</v>
      </c>
      <c r="J21" s="61">
        <f>H21-I21</f>
        <v>2</v>
      </c>
      <c r="K21" s="18"/>
    </row>
    <row r="22" spans="1:39">
      <c r="A22" s="74"/>
      <c r="B22" s="11" t="str">
        <f>$B$5</f>
        <v>MVV '58 D3</v>
      </c>
      <c r="C22" s="22">
        <f t="shared" ref="C22:I22" si="5">S18</f>
        <v>3</v>
      </c>
      <c r="D22" s="22">
        <f t="shared" si="5"/>
        <v>3</v>
      </c>
      <c r="E22" s="22">
        <f t="shared" si="5"/>
        <v>0</v>
      </c>
      <c r="F22" s="22">
        <f t="shared" si="5"/>
        <v>0</v>
      </c>
      <c r="G22" s="59">
        <f t="shared" si="5"/>
        <v>9</v>
      </c>
      <c r="H22" s="22">
        <f t="shared" si="5"/>
        <v>8</v>
      </c>
      <c r="I22" s="22">
        <f t="shared" si="5"/>
        <v>4</v>
      </c>
      <c r="J22" s="61">
        <f>H22-I22</f>
        <v>4</v>
      </c>
      <c r="K22" s="18"/>
    </row>
    <row r="23" spans="1:39">
      <c r="A23" s="74"/>
      <c r="B23" s="11" t="str">
        <f>$B$6</f>
        <v>VOP D3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2</v>
      </c>
      <c r="I23" s="22">
        <f t="shared" si="6"/>
        <v>7</v>
      </c>
      <c r="J23" s="61">
        <f>H23-I23</f>
        <v>-5</v>
      </c>
      <c r="K23" s="18"/>
    </row>
    <row r="24" spans="1:39" ht="15" thickBot="1">
      <c r="A24" s="75"/>
      <c r="B24" s="13" t="str">
        <f>$B$7</f>
        <v>Vr'schaar D7</v>
      </c>
      <c r="C24" s="24">
        <f t="shared" ref="C24:I24" si="7">AG18</f>
        <v>3</v>
      </c>
      <c r="D24" s="24">
        <f t="shared" si="7"/>
        <v>1</v>
      </c>
      <c r="E24" s="24">
        <f t="shared" si="7"/>
        <v>0</v>
      </c>
      <c r="F24" s="24">
        <f t="shared" si="7"/>
        <v>2</v>
      </c>
      <c r="G24" s="60">
        <f t="shared" si="7"/>
        <v>3</v>
      </c>
      <c r="H24" s="24">
        <f t="shared" si="7"/>
        <v>5</v>
      </c>
      <c r="I24" s="24">
        <f t="shared" si="7"/>
        <v>6</v>
      </c>
      <c r="J24" s="62">
        <f>H24-I24</f>
        <v>-1</v>
      </c>
      <c r="K24" s="18"/>
    </row>
    <row r="25" spans="1:39" ht="1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K18" sqref="K18"/>
    </sheetView>
  </sheetViews>
  <sheetFormatPr defaultRowHeight="14.4"/>
  <cols>
    <col min="1" max="1" width="6" customWidth="1"/>
    <col min="2" max="2" width="5.5546875" customWidth="1"/>
    <col min="3" max="3" width="6.109375" customWidth="1"/>
    <col min="4" max="4" width="4.88671875" customWidth="1"/>
    <col min="5" max="5" width="13.5546875" customWidth="1"/>
    <col min="6" max="6" width="4.6640625" style="104" customWidth="1"/>
    <col min="7" max="7" width="13.5546875" customWidth="1"/>
    <col min="9" max="9" width="14.109375" bestFit="1" customWidth="1"/>
  </cols>
  <sheetData>
    <row r="1" spans="1:9">
      <c r="A1" s="96" t="s">
        <v>37</v>
      </c>
      <c r="B1" s="2"/>
      <c r="C1" s="2"/>
      <c r="D1" s="2"/>
    </row>
    <row r="2" spans="1:9" ht="15" thickBot="1"/>
    <row r="3" spans="1:9" ht="15.6" thickTop="1" thickBot="1">
      <c r="A3" s="125" t="s">
        <v>99</v>
      </c>
      <c r="B3" s="126" t="s">
        <v>38</v>
      </c>
      <c r="C3" s="126" t="s">
        <v>39</v>
      </c>
      <c r="D3" s="126" t="s">
        <v>12</v>
      </c>
      <c r="E3" s="126" t="s">
        <v>40</v>
      </c>
      <c r="F3" s="127"/>
      <c r="G3" s="126"/>
      <c r="H3" s="126" t="s">
        <v>15</v>
      </c>
      <c r="I3" s="128" t="s">
        <v>100</v>
      </c>
    </row>
    <row r="4" spans="1:9">
      <c r="A4" s="97" t="s">
        <v>67</v>
      </c>
      <c r="B4" s="98" t="s">
        <v>68</v>
      </c>
      <c r="C4" s="98" t="s">
        <v>41</v>
      </c>
      <c r="D4" s="21">
        <v>1</v>
      </c>
      <c r="E4" s="106" t="s">
        <v>17</v>
      </c>
      <c r="F4" s="119" t="s">
        <v>66</v>
      </c>
      <c r="G4" s="116" t="s">
        <v>18</v>
      </c>
      <c r="H4" s="106"/>
      <c r="I4" s="99"/>
    </row>
    <row r="5" spans="1:9">
      <c r="A5" s="3"/>
      <c r="B5" s="11"/>
      <c r="C5" s="11" t="s">
        <v>42</v>
      </c>
      <c r="D5" s="22">
        <v>2</v>
      </c>
      <c r="E5" s="107" t="s">
        <v>20</v>
      </c>
      <c r="F5" s="120" t="s">
        <v>66</v>
      </c>
      <c r="G5" s="90" t="s">
        <v>19</v>
      </c>
      <c r="H5" s="107"/>
      <c r="I5" s="100"/>
    </row>
    <row r="6" spans="1:9" ht="15" thickBot="1">
      <c r="A6" s="102"/>
      <c r="B6" s="37"/>
      <c r="C6" s="37" t="s">
        <v>43</v>
      </c>
      <c r="D6" s="36">
        <v>3</v>
      </c>
      <c r="E6" s="108" t="s">
        <v>21</v>
      </c>
      <c r="F6" s="121" t="s">
        <v>66</v>
      </c>
      <c r="G6" s="91" t="s">
        <v>22</v>
      </c>
      <c r="H6" s="108"/>
      <c r="I6" s="103"/>
    </row>
    <row r="7" spans="1:9">
      <c r="A7" s="6" t="s">
        <v>69</v>
      </c>
      <c r="B7" s="9" t="s">
        <v>70</v>
      </c>
      <c r="C7" s="9" t="s">
        <v>44</v>
      </c>
      <c r="D7" s="105">
        <v>1</v>
      </c>
      <c r="E7" s="109" t="s">
        <v>23</v>
      </c>
      <c r="F7" s="122" t="s">
        <v>66</v>
      </c>
      <c r="G7" s="117" t="s">
        <v>24</v>
      </c>
      <c r="H7" s="109"/>
      <c r="I7" s="101"/>
    </row>
    <row r="8" spans="1:9">
      <c r="A8" s="3"/>
      <c r="B8" s="11"/>
      <c r="C8" s="11" t="s">
        <v>45</v>
      </c>
      <c r="D8" s="22">
        <v>2</v>
      </c>
      <c r="E8" s="107" t="s">
        <v>25</v>
      </c>
      <c r="F8" s="120" t="s">
        <v>66</v>
      </c>
      <c r="G8" s="90" t="s">
        <v>26</v>
      </c>
      <c r="H8" s="107"/>
      <c r="I8" s="100"/>
    </row>
    <row r="9" spans="1:9" ht="15" thickBot="1">
      <c r="A9" s="102"/>
      <c r="B9" s="37"/>
      <c r="C9" s="37" t="s">
        <v>46</v>
      </c>
      <c r="D9" s="36">
        <v>3</v>
      </c>
      <c r="E9" s="108" t="s">
        <v>27</v>
      </c>
      <c r="F9" s="121" t="s">
        <v>66</v>
      </c>
      <c r="G9" s="91" t="s">
        <v>28</v>
      </c>
      <c r="H9" s="108"/>
      <c r="I9" s="103"/>
    </row>
    <row r="10" spans="1:9">
      <c r="A10" s="6" t="s">
        <v>71</v>
      </c>
      <c r="B10" s="9" t="s">
        <v>72</v>
      </c>
      <c r="C10" s="9" t="s">
        <v>47</v>
      </c>
      <c r="D10" s="105">
        <v>1</v>
      </c>
      <c r="E10" s="109" t="s">
        <v>29</v>
      </c>
      <c r="F10" s="120" t="s">
        <v>66</v>
      </c>
      <c r="G10" s="117" t="s">
        <v>30</v>
      </c>
      <c r="H10" s="109"/>
      <c r="I10" s="101"/>
    </row>
    <row r="11" spans="1:9">
      <c r="A11" s="3"/>
      <c r="B11" s="11"/>
      <c r="C11" s="11" t="s">
        <v>48</v>
      </c>
      <c r="D11" s="22">
        <v>2</v>
      </c>
      <c r="E11" s="107" t="s">
        <v>31</v>
      </c>
      <c r="F11" s="120" t="s">
        <v>66</v>
      </c>
      <c r="G11" s="90" t="s">
        <v>32</v>
      </c>
      <c r="H11" s="107"/>
      <c r="I11" s="100"/>
    </row>
    <row r="12" spans="1:9" ht="15" thickBot="1">
      <c r="A12" s="102"/>
      <c r="B12" s="37"/>
      <c r="C12" s="37" t="s">
        <v>57</v>
      </c>
      <c r="D12" s="36">
        <v>3</v>
      </c>
      <c r="E12" s="108" t="s">
        <v>18</v>
      </c>
      <c r="F12" s="121" t="s">
        <v>66</v>
      </c>
      <c r="G12" s="91" t="s">
        <v>20</v>
      </c>
      <c r="H12" s="108"/>
      <c r="I12" s="103"/>
    </row>
    <row r="13" spans="1:9">
      <c r="A13" s="6" t="s">
        <v>73</v>
      </c>
      <c r="B13" s="9" t="s">
        <v>74</v>
      </c>
      <c r="C13" s="9" t="s">
        <v>63</v>
      </c>
      <c r="D13" s="105">
        <v>1</v>
      </c>
      <c r="E13" s="109" t="s">
        <v>19</v>
      </c>
      <c r="F13" s="120" t="s">
        <v>66</v>
      </c>
      <c r="G13" s="117" t="s">
        <v>17</v>
      </c>
      <c r="H13" s="109"/>
      <c r="I13" s="101"/>
    </row>
    <row r="14" spans="1:9">
      <c r="A14" s="3"/>
      <c r="B14" s="11"/>
      <c r="C14" s="11" t="s">
        <v>61</v>
      </c>
      <c r="D14" s="22">
        <v>2</v>
      </c>
      <c r="E14" s="107" t="s">
        <v>22</v>
      </c>
      <c r="F14" s="120" t="s">
        <v>66</v>
      </c>
      <c r="G14" s="90" t="s">
        <v>23</v>
      </c>
      <c r="H14" s="107"/>
      <c r="I14" s="100"/>
    </row>
    <row r="15" spans="1:9" ht="15" thickBot="1">
      <c r="A15" s="102"/>
      <c r="B15" s="37"/>
      <c r="C15" s="37" t="s">
        <v>62</v>
      </c>
      <c r="D15" s="36">
        <v>3</v>
      </c>
      <c r="E15" s="108" t="s">
        <v>24</v>
      </c>
      <c r="F15" s="121" t="s">
        <v>66</v>
      </c>
      <c r="G15" s="91" t="s">
        <v>21</v>
      </c>
      <c r="H15" s="108"/>
      <c r="I15" s="103"/>
    </row>
    <row r="16" spans="1:9">
      <c r="A16" s="6" t="s">
        <v>82</v>
      </c>
      <c r="B16" s="9" t="s">
        <v>75</v>
      </c>
      <c r="C16" s="9" t="s">
        <v>59</v>
      </c>
      <c r="D16" s="105">
        <v>1</v>
      </c>
      <c r="E16" s="109" t="s">
        <v>26</v>
      </c>
      <c r="F16" s="122" t="s">
        <v>66</v>
      </c>
      <c r="G16" s="117" t="s">
        <v>27</v>
      </c>
      <c r="H16" s="109"/>
      <c r="I16" s="101"/>
    </row>
    <row r="17" spans="1:9">
      <c r="A17" s="3"/>
      <c r="B17" s="11"/>
      <c r="C17" s="11" t="s">
        <v>64</v>
      </c>
      <c r="D17" s="22">
        <v>2</v>
      </c>
      <c r="E17" s="107" t="s">
        <v>28</v>
      </c>
      <c r="F17" s="120" t="s">
        <v>66</v>
      </c>
      <c r="G17" s="90" t="s">
        <v>25</v>
      </c>
      <c r="H17" s="107"/>
      <c r="I17" s="100"/>
    </row>
    <row r="18" spans="1:9" ht="15" thickBot="1">
      <c r="A18" s="102"/>
      <c r="B18" s="37"/>
      <c r="C18" s="37" t="s">
        <v>60</v>
      </c>
      <c r="D18" s="36">
        <v>3</v>
      </c>
      <c r="E18" s="108" t="s">
        <v>30</v>
      </c>
      <c r="F18" s="121" t="s">
        <v>66</v>
      </c>
      <c r="G18" s="91" t="s">
        <v>31</v>
      </c>
      <c r="H18" s="108"/>
      <c r="I18" s="103"/>
    </row>
    <row r="19" spans="1:9">
      <c r="A19" s="6" t="s">
        <v>83</v>
      </c>
      <c r="B19" s="9" t="s">
        <v>76</v>
      </c>
      <c r="C19" s="9" t="s">
        <v>65</v>
      </c>
      <c r="D19" s="105">
        <v>1</v>
      </c>
      <c r="E19" s="109" t="s">
        <v>32</v>
      </c>
      <c r="F19" s="120" t="s">
        <v>66</v>
      </c>
      <c r="G19" s="117" t="s">
        <v>29</v>
      </c>
      <c r="H19" s="109"/>
      <c r="I19" s="101"/>
    </row>
    <row r="20" spans="1:9">
      <c r="A20" s="3"/>
      <c r="B20" s="11"/>
      <c r="C20" s="11" t="s">
        <v>49</v>
      </c>
      <c r="D20" s="22">
        <v>2</v>
      </c>
      <c r="E20" s="107" t="s">
        <v>17</v>
      </c>
      <c r="F20" s="120" t="s">
        <v>66</v>
      </c>
      <c r="G20" s="90" t="s">
        <v>20</v>
      </c>
      <c r="H20" s="107"/>
      <c r="I20" s="100"/>
    </row>
    <row r="21" spans="1:9" ht="15" thickBot="1">
      <c r="A21" s="102"/>
      <c r="B21" s="37"/>
      <c r="C21" s="37" t="s">
        <v>50</v>
      </c>
      <c r="D21" s="36">
        <v>3</v>
      </c>
      <c r="E21" s="108" t="s">
        <v>18</v>
      </c>
      <c r="F21" s="121" t="s">
        <v>66</v>
      </c>
      <c r="G21" s="91" t="s">
        <v>19</v>
      </c>
      <c r="H21" s="108"/>
      <c r="I21" s="103"/>
    </row>
    <row r="22" spans="1:9">
      <c r="A22" s="6" t="s">
        <v>84</v>
      </c>
      <c r="B22" s="9" t="s">
        <v>77</v>
      </c>
      <c r="C22" s="9" t="s">
        <v>51</v>
      </c>
      <c r="D22" s="105">
        <v>1</v>
      </c>
      <c r="E22" s="109" t="s">
        <v>21</v>
      </c>
      <c r="F22" s="120" t="s">
        <v>66</v>
      </c>
      <c r="G22" s="117" t="s">
        <v>23</v>
      </c>
      <c r="H22" s="109"/>
      <c r="I22" s="101"/>
    </row>
    <row r="23" spans="1:9">
      <c r="A23" s="6"/>
      <c r="B23" s="9"/>
      <c r="C23" s="9"/>
      <c r="D23" s="105">
        <v>2</v>
      </c>
      <c r="E23" s="109" t="s">
        <v>78</v>
      </c>
      <c r="F23" s="120"/>
      <c r="G23" s="117"/>
      <c r="H23" s="109"/>
      <c r="I23" s="101"/>
    </row>
    <row r="24" spans="1:9" ht="15" thickBot="1">
      <c r="A24" s="102"/>
      <c r="B24" s="37"/>
      <c r="C24" s="37" t="s">
        <v>52</v>
      </c>
      <c r="D24" s="36">
        <v>3</v>
      </c>
      <c r="E24" s="108" t="s">
        <v>22</v>
      </c>
      <c r="F24" s="121" t="s">
        <v>66</v>
      </c>
      <c r="G24" s="91" t="s">
        <v>24</v>
      </c>
      <c r="H24" s="108"/>
      <c r="I24" s="103"/>
    </row>
    <row r="25" spans="1:9">
      <c r="A25" s="97" t="s">
        <v>85</v>
      </c>
      <c r="B25" s="98" t="s">
        <v>36</v>
      </c>
      <c r="C25" s="98" t="s">
        <v>54</v>
      </c>
      <c r="D25" s="21">
        <v>1</v>
      </c>
      <c r="E25" s="106" t="s">
        <v>26</v>
      </c>
      <c r="F25" s="119" t="s">
        <v>66</v>
      </c>
      <c r="G25" s="116" t="s">
        <v>28</v>
      </c>
      <c r="H25" s="98"/>
      <c r="I25" s="99"/>
    </row>
    <row r="26" spans="1:9">
      <c r="A26" s="3"/>
      <c r="B26" s="11"/>
      <c r="C26" s="11"/>
      <c r="D26" s="22">
        <v>2</v>
      </c>
      <c r="E26" s="107" t="s">
        <v>79</v>
      </c>
      <c r="F26" s="120"/>
      <c r="G26" s="90"/>
      <c r="H26" s="11"/>
      <c r="I26" s="100"/>
    </row>
    <row r="27" spans="1:9" ht="15" thickBot="1">
      <c r="A27" s="102"/>
      <c r="B27" s="37"/>
      <c r="C27" s="37" t="s">
        <v>53</v>
      </c>
      <c r="D27" s="36">
        <v>3</v>
      </c>
      <c r="E27" s="108" t="s">
        <v>25</v>
      </c>
      <c r="F27" s="121" t="s">
        <v>66</v>
      </c>
      <c r="G27" s="91" t="s">
        <v>27</v>
      </c>
      <c r="H27" s="37"/>
      <c r="I27" s="103"/>
    </row>
    <row r="28" spans="1:9">
      <c r="A28" s="6" t="s">
        <v>86</v>
      </c>
      <c r="B28" s="9" t="s">
        <v>58</v>
      </c>
      <c r="C28" s="9" t="s">
        <v>56</v>
      </c>
      <c r="D28" s="105">
        <v>1</v>
      </c>
      <c r="E28" s="109" t="s">
        <v>30</v>
      </c>
      <c r="F28" s="122" t="s">
        <v>66</v>
      </c>
      <c r="G28" s="117" t="s">
        <v>32</v>
      </c>
      <c r="H28" s="9"/>
      <c r="I28" s="101"/>
    </row>
    <row r="29" spans="1:9">
      <c r="A29" s="3"/>
      <c r="B29" s="11"/>
      <c r="C29" s="11"/>
      <c r="D29" s="22">
        <v>2</v>
      </c>
      <c r="E29" s="114" t="s">
        <v>80</v>
      </c>
      <c r="F29" s="123"/>
      <c r="G29" s="90"/>
      <c r="H29" s="11"/>
      <c r="I29" s="100"/>
    </row>
    <row r="30" spans="1:9" ht="15" thickBot="1">
      <c r="A30" s="102"/>
      <c r="B30" s="37"/>
      <c r="C30" s="37" t="s">
        <v>55</v>
      </c>
      <c r="D30" s="36">
        <v>3</v>
      </c>
      <c r="E30" s="108" t="s">
        <v>29</v>
      </c>
      <c r="F30" s="121" t="s">
        <v>66</v>
      </c>
      <c r="G30" s="91" t="s">
        <v>31</v>
      </c>
      <c r="H30" s="37"/>
      <c r="I30" s="103"/>
    </row>
    <row r="31" spans="1:9" ht="15" thickBot="1">
      <c r="A31" s="110" t="s">
        <v>87</v>
      </c>
      <c r="B31" s="111"/>
      <c r="C31" s="111"/>
      <c r="D31" s="112">
        <v>1</v>
      </c>
      <c r="E31" s="115" t="s">
        <v>81</v>
      </c>
      <c r="F31" s="124"/>
      <c r="G31" s="118"/>
      <c r="H31" s="111"/>
      <c r="I31" s="113"/>
    </row>
    <row r="32" spans="1:9" ht="15" thickTop="1"/>
  </sheetData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4" sqref="J24"/>
    </sheetView>
  </sheetViews>
  <sheetFormatPr defaultRowHeight="14.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1" sqref="H21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Poule A</vt:lpstr>
      <vt:lpstr>Poule B</vt:lpstr>
      <vt:lpstr>Poule C</vt:lpstr>
      <vt:lpstr>Poule D</vt:lpstr>
      <vt:lpstr>PROGRAMMA TIJD</vt:lpstr>
      <vt:lpstr>Blad2</vt:lpstr>
      <vt:lpstr>Blad3</vt:lpstr>
      <vt:lpstr>'Poule A'!Afdrukbereik</vt:lpstr>
      <vt:lpstr>'Poule B'!Afdrukbereik</vt:lpstr>
      <vt:lpstr>'Poule C'!Afdrukbereik</vt:lpstr>
      <vt:lpstr>'Poule D'!Afdrukbereik</vt:lpstr>
      <vt:lpstr>'PROGRAMMA TIJD'!Afdrukbereik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Vriendenschaar</cp:lastModifiedBy>
  <cp:lastPrinted>2015-05-14T13:58:35Z</cp:lastPrinted>
  <dcterms:created xsi:type="dcterms:W3CDTF">2015-02-08T09:27:48Z</dcterms:created>
  <dcterms:modified xsi:type="dcterms:W3CDTF">2015-05-14T13:59:46Z</dcterms:modified>
</cp:coreProperties>
</file>