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Objects="none" defaultThemeVersion="124226"/>
  <bookViews>
    <workbookView xWindow="15" yWindow="0" windowWidth="15255" windowHeight="10350" tabRatio="797" activeTab="3"/>
  </bookViews>
  <sheets>
    <sheet name="Poule A" sheetId="1" r:id="rId1"/>
    <sheet name="Poule B" sheetId="4" r:id="rId2"/>
    <sheet name="2e RONDE &gt;&gt;&gt;" sheetId="19" r:id="rId3"/>
    <sheet name="Finale poule" sheetId="9" r:id="rId4"/>
    <sheet name="Eindstand" sheetId="11" r:id="rId5"/>
    <sheet name="Gele-Rode kaart" sheetId="13" state="hidden" r:id="rId6"/>
    <sheet name="BEGELEIDERS" sheetId="15" state="hidden" r:id="rId7"/>
    <sheet name="Begeleiders kaartjes" sheetId="27" state="hidden" r:id="rId8"/>
    <sheet name="Topscoorder" sheetId="18" state="hidden" r:id="rId9"/>
    <sheet name="Topscoorder totaal" sheetId="21" state="hidden" r:id="rId10"/>
    <sheet name="scheidsrechters" sheetId="23" r:id="rId11"/>
    <sheet name="spelerslijsten" sheetId="24" r:id="rId12"/>
    <sheet name="scheidsrechterkaartjes" sheetId="26" r:id="rId13"/>
    <sheet name="info toernooi" sheetId="28" r:id="rId14"/>
    <sheet name="Blad2" sheetId="29" r:id="rId15"/>
    <sheet name="Blad3" sheetId="30" r:id="rId16"/>
    <sheet name="Blad1" sheetId="31" r:id="rId17"/>
  </sheets>
  <calcPr calcId="145621"/>
</workbook>
</file>

<file path=xl/calcChain.xml><?xml version="1.0" encoding="utf-8"?>
<calcChain xmlns="http://schemas.openxmlformats.org/spreadsheetml/2006/main">
  <c r="CX32" i="26" l="1"/>
  <c r="DH48" i="26"/>
  <c r="DH32" i="26"/>
  <c r="DH16" i="26"/>
  <c r="DE40" i="26"/>
  <c r="DE24" i="26"/>
  <c r="DE8" i="26"/>
  <c r="DF37" i="26"/>
  <c r="DF21" i="26"/>
  <c r="DF5" i="26"/>
  <c r="CX48" i="26"/>
  <c r="CU40" i="26"/>
  <c r="CV37" i="26"/>
  <c r="CV21" i="26"/>
  <c r="CU24" i="26"/>
  <c r="CX16" i="26"/>
  <c r="CU8" i="26"/>
  <c r="CV5" i="26"/>
  <c r="E10" i="23"/>
  <c r="E9" i="23"/>
  <c r="F15" i="23" s="1"/>
  <c r="E8" i="23"/>
  <c r="C21" i="23" s="1"/>
  <c r="E7" i="23"/>
  <c r="C20" i="23" s="1"/>
  <c r="E6" i="23"/>
  <c r="E5" i="23"/>
  <c r="F26" i="23" s="1"/>
  <c r="C46" i="18"/>
  <c r="W46" i="18"/>
  <c r="S46" i="18"/>
  <c r="O46" i="18"/>
  <c r="K46" i="18"/>
  <c r="G46" i="18"/>
  <c r="W23" i="18"/>
  <c r="S23" i="18"/>
  <c r="O23" i="18"/>
  <c r="K23" i="18"/>
  <c r="G23" i="18"/>
  <c r="C23" i="18"/>
  <c r="I7" i="4"/>
  <c r="H7" i="4"/>
  <c r="FM48" i="30"/>
  <c r="FC48" i="30"/>
  <c r="ET48" i="30"/>
  <c r="EJ48" i="30"/>
  <c r="DH48" i="30"/>
  <c r="FL43" i="30"/>
  <c r="FH43" i="30"/>
  <c r="FB43" i="30"/>
  <c r="EX43" i="30"/>
  <c r="FJ40" i="30"/>
  <c r="EZ40" i="30"/>
  <c r="DE40" i="30"/>
  <c r="FK37" i="30"/>
  <c r="FA37" i="30"/>
  <c r="DF37" i="30"/>
  <c r="FM32" i="30"/>
  <c r="FC32" i="30"/>
  <c r="ET32" i="30"/>
  <c r="EJ32" i="30"/>
  <c r="DH32" i="30"/>
  <c r="FL27" i="30"/>
  <c r="FH27" i="30"/>
  <c r="FB27" i="30"/>
  <c r="EX27" i="30"/>
  <c r="ES27" i="30"/>
  <c r="FJ24" i="30"/>
  <c r="EZ24" i="30"/>
  <c r="DE24" i="30"/>
  <c r="FK21" i="30"/>
  <c r="FA21" i="30"/>
  <c r="DF21" i="30"/>
  <c r="FM16" i="30"/>
  <c r="FC16" i="30"/>
  <c r="ET16" i="30"/>
  <c r="EJ16" i="30"/>
  <c r="DQ16" i="30"/>
  <c r="DH16" i="30"/>
  <c r="FL11" i="30"/>
  <c r="FH11" i="30"/>
  <c r="FB11" i="30"/>
  <c r="EX11" i="30"/>
  <c r="FJ8" i="30"/>
  <c r="EZ8" i="30"/>
  <c r="DN8" i="30"/>
  <c r="DE8" i="30"/>
  <c r="FK5" i="30"/>
  <c r="FA5" i="30"/>
  <c r="DO5" i="30"/>
  <c r="DF5" i="30"/>
  <c r="F24" i="23"/>
  <c r="C24" i="23"/>
  <c r="F23" i="23"/>
  <c r="C23" i="23"/>
  <c r="F19" i="23"/>
  <c r="E7" i="28"/>
  <c r="F22" i="28" s="1"/>
  <c r="AQ30" i="27" s="1"/>
  <c r="FP54" i="27"/>
  <c r="FX32" i="27"/>
  <c r="FX9" i="27"/>
  <c r="FP32" i="27"/>
  <c r="FP9" i="27"/>
  <c r="FA54" i="27"/>
  <c r="FI32" i="27"/>
  <c r="FA32" i="27"/>
  <c r="FI9" i="27"/>
  <c r="FA9" i="27"/>
  <c r="EL54" i="27"/>
  <c r="ET32" i="27"/>
  <c r="EL32" i="27"/>
  <c r="ET9" i="27"/>
  <c r="EL9" i="27"/>
  <c r="DW54" i="27"/>
  <c r="EE32" i="27"/>
  <c r="EE9" i="27"/>
  <c r="DW32" i="27"/>
  <c r="DW9" i="27"/>
  <c r="DH54" i="27"/>
  <c r="DP32" i="27"/>
  <c r="DH32" i="27"/>
  <c r="DP9" i="27"/>
  <c r="DH9" i="27"/>
  <c r="CS54" i="27"/>
  <c r="DA32" i="27"/>
  <c r="CS32" i="27"/>
  <c r="DA9" i="27"/>
  <c r="CS9" i="27"/>
  <c r="CD54" i="27"/>
  <c r="CL32" i="27"/>
  <c r="CD32" i="27"/>
  <c r="CL9" i="27"/>
  <c r="CD9" i="27"/>
  <c r="BO54" i="27"/>
  <c r="BW32" i="27"/>
  <c r="BO32" i="27"/>
  <c r="BW9" i="27"/>
  <c r="BO9" i="27"/>
  <c r="AZ54" i="27"/>
  <c r="BH32" i="27"/>
  <c r="AZ32" i="27"/>
  <c r="BH9" i="27"/>
  <c r="AZ9" i="27"/>
  <c r="AK54" i="27"/>
  <c r="AS32" i="27"/>
  <c r="AK32" i="27"/>
  <c r="AS9" i="27"/>
  <c r="AK9" i="27"/>
  <c r="V9" i="27"/>
  <c r="V54" i="27"/>
  <c r="AD32" i="27"/>
  <c r="V32" i="27"/>
  <c r="AD9" i="27"/>
  <c r="G54" i="27"/>
  <c r="O32" i="27"/>
  <c r="G32" i="27"/>
  <c r="O9" i="27"/>
  <c r="G9" i="27"/>
  <c r="F59" i="28"/>
  <c r="DU52" i="27" s="1"/>
  <c r="C55" i="28"/>
  <c r="FC30" i="27" s="1"/>
  <c r="C53" i="28"/>
  <c r="CM30" i="27" s="1"/>
  <c r="F48" i="28"/>
  <c r="FV7" i="27" s="1"/>
  <c r="F46" i="28"/>
  <c r="DF7" i="27" s="1"/>
  <c r="E42" i="23"/>
  <c r="C56" i="23" s="1"/>
  <c r="E41" i="23"/>
  <c r="F47" i="23" s="1"/>
  <c r="E40" i="23"/>
  <c r="C55" i="23" s="1"/>
  <c r="E39" i="23"/>
  <c r="C52" i="23" s="1"/>
  <c r="E38" i="23"/>
  <c r="F56" i="23" s="1"/>
  <c r="E37" i="23"/>
  <c r="F58" i="23" s="1"/>
  <c r="C54" i="23"/>
  <c r="C46" i="23"/>
  <c r="C45" i="23"/>
  <c r="C27" i="23"/>
  <c r="C26" i="23"/>
  <c r="F25" i="23"/>
  <c r="F22" i="23"/>
  <c r="F20" i="23"/>
  <c r="C19" i="23"/>
  <c r="C18" i="23"/>
  <c r="F14" i="23"/>
  <c r="C14" i="23"/>
  <c r="F13" i="23"/>
  <c r="C13" i="23"/>
  <c r="EJ7" i="27" l="1"/>
  <c r="ER7" i="27"/>
  <c r="EF30" i="27"/>
  <c r="EN30" i="27"/>
  <c r="EJ52" i="27"/>
  <c r="F18" i="23"/>
  <c r="C22" i="23"/>
  <c r="C25" i="23"/>
  <c r="C50" i="23"/>
  <c r="F16" i="23"/>
  <c r="F21" i="23"/>
  <c r="F59" i="23"/>
  <c r="C27" i="28"/>
  <c r="AE52" i="27" s="1"/>
  <c r="Y46" i="18"/>
  <c r="Y23" i="18"/>
  <c r="C15" i="28"/>
  <c r="BI7" i="27" s="1"/>
  <c r="F48" i="23"/>
  <c r="F52" i="23"/>
  <c r="C58" i="23"/>
  <c r="F50" i="23"/>
  <c r="F54" i="23"/>
  <c r="C59" i="23"/>
  <c r="C47" i="23"/>
  <c r="C49" i="23"/>
  <c r="C57" i="23"/>
  <c r="C51" i="23"/>
  <c r="F55" i="23"/>
  <c r="C20" i="28"/>
  <c r="AE30" i="27" s="1"/>
  <c r="F18" i="28"/>
  <c r="AQ7" i="27" s="1"/>
  <c r="AT52" i="27"/>
  <c r="M30" i="27"/>
  <c r="AE7" i="27"/>
  <c r="F51" i="23"/>
  <c r="F45" i="23"/>
  <c r="F46" i="23"/>
  <c r="C48" i="23"/>
  <c r="C53" i="23"/>
  <c r="F57" i="23"/>
  <c r="F49" i="23"/>
  <c r="F53" i="23"/>
  <c r="Y48" i="18" l="1"/>
  <c r="BX30" i="27"/>
  <c r="AB7" i="27"/>
  <c r="FM1" i="27"/>
  <c r="FM69" i="27" s="1"/>
  <c r="EX1" i="27"/>
  <c r="EX69" i="27" s="1"/>
  <c r="EI3" i="27"/>
  <c r="EI71" i="27" s="1"/>
  <c r="EI1" i="27"/>
  <c r="EI69" i="27" s="1"/>
  <c r="DT1" i="27"/>
  <c r="DT69" i="27" s="1"/>
  <c r="DE1" i="27"/>
  <c r="DE69" i="27" s="1"/>
  <c r="CP1" i="27"/>
  <c r="CP69" i="27" s="1"/>
  <c r="CA1" i="27"/>
  <c r="CA69" i="27" s="1"/>
  <c r="BL1" i="27"/>
  <c r="BL69" i="27" s="1"/>
  <c r="AS1" i="24"/>
  <c r="AO1" i="24"/>
  <c r="AK1" i="24"/>
  <c r="AG1" i="24"/>
  <c r="AC1" i="24"/>
  <c r="Y1" i="24"/>
  <c r="U1" i="24"/>
  <c r="Q1" i="24"/>
  <c r="M1" i="24"/>
  <c r="I1" i="24"/>
  <c r="E1" i="24"/>
  <c r="A1" i="24"/>
  <c r="AW1" i="27"/>
  <c r="AW69" i="27" s="1"/>
  <c r="AH3" i="27"/>
  <c r="AH71" i="27" s="1"/>
  <c r="AH1" i="27"/>
  <c r="AP69" i="27" s="1"/>
  <c r="S1" i="27"/>
  <c r="S69" i="27" s="1"/>
  <c r="D1" i="27"/>
  <c r="L69" i="27" s="1"/>
  <c r="E10" i="28"/>
  <c r="E9" i="28"/>
  <c r="E8" i="28"/>
  <c r="E6" i="28"/>
  <c r="E5" i="28"/>
  <c r="E42" i="28"/>
  <c r="E41" i="28"/>
  <c r="E39" i="28"/>
  <c r="E38" i="28"/>
  <c r="E37" i="28"/>
  <c r="M42" i="28"/>
  <c r="FN50" i="27" s="1"/>
  <c r="L42" i="28"/>
  <c r="FV28" i="27" s="1"/>
  <c r="K42" i="28"/>
  <c r="FN28" i="27" s="1"/>
  <c r="J42" i="28"/>
  <c r="FV5" i="27" s="1"/>
  <c r="I42" i="28"/>
  <c r="FN5" i="27" s="1"/>
  <c r="M41" i="28"/>
  <c r="EY50" i="27" s="1"/>
  <c r="L41" i="28"/>
  <c r="FG28" i="27" s="1"/>
  <c r="K41" i="28"/>
  <c r="EY28" i="27" s="1"/>
  <c r="J41" i="28"/>
  <c r="FG5" i="27" s="1"/>
  <c r="I41" i="28"/>
  <c r="EY5" i="27" s="1"/>
  <c r="M40" i="28"/>
  <c r="EJ50" i="27" s="1"/>
  <c r="L40" i="28"/>
  <c r="ER28" i="27" s="1"/>
  <c r="K40" i="28"/>
  <c r="EJ28" i="27" s="1"/>
  <c r="J40" i="28"/>
  <c r="ER5" i="27" s="1"/>
  <c r="I40" i="28"/>
  <c r="EJ5" i="27" s="1"/>
  <c r="M39" i="28"/>
  <c r="DU50" i="27" s="1"/>
  <c r="L39" i="28"/>
  <c r="EC28" i="27" s="1"/>
  <c r="K39" i="28"/>
  <c r="DU28" i="27" s="1"/>
  <c r="J39" i="28"/>
  <c r="EC5" i="27" s="1"/>
  <c r="I39" i="28"/>
  <c r="DU5" i="27" s="1"/>
  <c r="M38" i="28"/>
  <c r="DF50" i="27" s="1"/>
  <c r="L38" i="28"/>
  <c r="DN28" i="27" s="1"/>
  <c r="K38" i="28"/>
  <c r="DF28" i="27" s="1"/>
  <c r="J38" i="28"/>
  <c r="DN5" i="27" s="1"/>
  <c r="I38" i="28"/>
  <c r="DF5" i="27" s="1"/>
  <c r="M37" i="28"/>
  <c r="CQ50" i="27" s="1"/>
  <c r="L37" i="28"/>
  <c r="CY28" i="27" s="1"/>
  <c r="K37" i="28"/>
  <c r="CQ28" i="27" s="1"/>
  <c r="J37" i="28"/>
  <c r="CY5" i="27" s="1"/>
  <c r="I37" i="28"/>
  <c r="CQ5" i="27" s="1"/>
  <c r="M10" i="28"/>
  <c r="CB50" i="27" s="1"/>
  <c r="M9" i="28"/>
  <c r="BM50" i="27" s="1"/>
  <c r="M8" i="28"/>
  <c r="AX50" i="27" s="1"/>
  <c r="M7" i="28"/>
  <c r="AI50" i="27" s="1"/>
  <c r="M6" i="28"/>
  <c r="T50" i="27" s="1"/>
  <c r="M5" i="28"/>
  <c r="E50" i="27" s="1"/>
  <c r="L10" i="28"/>
  <c r="CJ28" i="27" s="1"/>
  <c r="L9" i="28"/>
  <c r="BU28" i="27" s="1"/>
  <c r="L8" i="28"/>
  <c r="BF28" i="27" s="1"/>
  <c r="L7" i="28"/>
  <c r="AQ28" i="27" s="1"/>
  <c r="L6" i="28"/>
  <c r="AB28" i="27" s="1"/>
  <c r="L5" i="28"/>
  <c r="M28" i="27" s="1"/>
  <c r="K10" i="28"/>
  <c r="CB28" i="27" s="1"/>
  <c r="K9" i="28"/>
  <c r="BM28" i="27" s="1"/>
  <c r="K8" i="28"/>
  <c r="AX28" i="27" s="1"/>
  <c r="K7" i="28"/>
  <c r="AI28" i="27" s="1"/>
  <c r="K6" i="28"/>
  <c r="T28" i="27" s="1"/>
  <c r="K5" i="28"/>
  <c r="E28" i="27" s="1"/>
  <c r="J6" i="28"/>
  <c r="AB5" i="27" s="1"/>
  <c r="J5" i="28"/>
  <c r="M5" i="27" s="1"/>
  <c r="J10" i="28"/>
  <c r="CJ5" i="27" s="1"/>
  <c r="J9" i="28"/>
  <c r="BU5" i="27" s="1"/>
  <c r="J8" i="28"/>
  <c r="BF5" i="27" s="1"/>
  <c r="J7" i="28"/>
  <c r="AQ5" i="27" s="1"/>
  <c r="I10" i="28"/>
  <c r="CB5" i="27" s="1"/>
  <c r="I9" i="28"/>
  <c r="BM5" i="27" s="1"/>
  <c r="I8" i="28"/>
  <c r="AX5" i="27" s="1"/>
  <c r="I7" i="28"/>
  <c r="AI5" i="27" s="1"/>
  <c r="I6" i="28"/>
  <c r="T5" i="27" s="1"/>
  <c r="I5" i="28"/>
  <c r="E5" i="27" s="1"/>
  <c r="F24" i="29"/>
  <c r="C24" i="29"/>
  <c r="F23" i="29"/>
  <c r="C23" i="29"/>
  <c r="F22" i="29"/>
  <c r="C22" i="29"/>
  <c r="F21" i="29"/>
  <c r="C21" i="29"/>
  <c r="F20" i="29"/>
  <c r="C20" i="29"/>
  <c r="F19" i="29"/>
  <c r="C19" i="29"/>
  <c r="F18" i="29"/>
  <c r="C18" i="29"/>
  <c r="F17" i="29"/>
  <c r="C17" i="29"/>
  <c r="F16" i="29"/>
  <c r="C16" i="29"/>
  <c r="F15" i="29"/>
  <c r="C15" i="29"/>
  <c r="F14" i="29"/>
  <c r="C14" i="29"/>
  <c r="F13" i="29"/>
  <c r="C13" i="29"/>
  <c r="F12" i="29"/>
  <c r="C12" i="29"/>
  <c r="F11" i="29"/>
  <c r="C11" i="29"/>
  <c r="F10" i="29"/>
  <c r="C10" i="29"/>
  <c r="I7" i="29"/>
  <c r="H7" i="29"/>
  <c r="G7" i="29"/>
  <c r="F7" i="29"/>
  <c r="E7" i="29"/>
  <c r="D7" i="29"/>
  <c r="C7" i="29"/>
  <c r="I6" i="29"/>
  <c r="H6" i="29"/>
  <c r="G6" i="29"/>
  <c r="F6" i="29"/>
  <c r="E6" i="29"/>
  <c r="D6" i="29"/>
  <c r="C6" i="29"/>
  <c r="I5" i="29"/>
  <c r="H5" i="29"/>
  <c r="G5" i="29"/>
  <c r="F5" i="29"/>
  <c r="E5" i="29"/>
  <c r="D5" i="29"/>
  <c r="C5" i="29"/>
  <c r="I4" i="29"/>
  <c r="H4" i="29"/>
  <c r="G4" i="29"/>
  <c r="F4" i="29"/>
  <c r="E4" i="29"/>
  <c r="D4" i="29"/>
  <c r="C4" i="29"/>
  <c r="I3" i="29"/>
  <c r="H3" i="29"/>
  <c r="G3" i="29"/>
  <c r="F3" i="29"/>
  <c r="E3" i="29"/>
  <c r="D3" i="29"/>
  <c r="C3" i="29"/>
  <c r="I2" i="29"/>
  <c r="H2" i="29"/>
  <c r="G2" i="29"/>
  <c r="F2" i="29"/>
  <c r="E2" i="29"/>
  <c r="D2" i="29"/>
  <c r="C2" i="29"/>
  <c r="U24" i="13"/>
  <c r="Q24" i="13"/>
  <c r="M24" i="13"/>
  <c r="I24" i="13"/>
  <c r="E24" i="13"/>
  <c r="A24" i="13"/>
  <c r="U1" i="13"/>
  <c r="Q1" i="13"/>
  <c r="M1" i="13"/>
  <c r="I1" i="13"/>
  <c r="F1" i="13"/>
  <c r="A1" i="13"/>
  <c r="U24" i="18"/>
  <c r="Q24" i="18"/>
  <c r="M24" i="18"/>
  <c r="I24" i="18"/>
  <c r="E24" i="18"/>
  <c r="A24" i="18"/>
  <c r="U1" i="18"/>
  <c r="Q1" i="18"/>
  <c r="M1" i="18"/>
  <c r="I1" i="18"/>
  <c r="E1" i="18"/>
  <c r="A1" i="18"/>
  <c r="U7" i="4"/>
  <c r="T7" i="4"/>
  <c r="S7" i="4"/>
  <c r="F72" i="23" s="1"/>
  <c r="CW43" i="26" s="1"/>
  <c r="U6" i="4"/>
  <c r="T6" i="4"/>
  <c r="S6" i="4"/>
  <c r="F69" i="23" s="1"/>
  <c r="CW27" i="26" s="1"/>
  <c r="U5" i="4"/>
  <c r="T5" i="4"/>
  <c r="S5" i="4"/>
  <c r="F66" i="23" s="1"/>
  <c r="CW11" i="26" s="1"/>
  <c r="U4" i="4"/>
  <c r="T4" i="4"/>
  <c r="S4" i="4"/>
  <c r="F75" i="23" s="1"/>
  <c r="DG11" i="26" s="1"/>
  <c r="U3" i="4"/>
  <c r="T3" i="4"/>
  <c r="S3" i="4"/>
  <c r="U2" i="4"/>
  <c r="T2" i="4"/>
  <c r="S2" i="4"/>
  <c r="F81" i="23" s="1"/>
  <c r="DG43" i="26" s="1"/>
  <c r="U7" i="1"/>
  <c r="T7" i="1"/>
  <c r="U6" i="1"/>
  <c r="T6" i="1"/>
  <c r="U5" i="1"/>
  <c r="T5" i="1"/>
  <c r="U4" i="1"/>
  <c r="T4" i="1"/>
  <c r="U3" i="1"/>
  <c r="T3" i="1"/>
  <c r="U2" i="1"/>
  <c r="T2" i="1"/>
  <c r="I10" i="1"/>
  <c r="H10" i="1"/>
  <c r="I9" i="1"/>
  <c r="H9" i="1"/>
  <c r="I8" i="1"/>
  <c r="H8" i="1"/>
  <c r="I7" i="1"/>
  <c r="H7" i="1"/>
  <c r="I6" i="1"/>
  <c r="H6" i="1"/>
  <c r="I5" i="1"/>
  <c r="H5" i="1"/>
  <c r="I8" i="4"/>
  <c r="H8" i="4"/>
  <c r="I9" i="4"/>
  <c r="H9" i="4"/>
  <c r="I10" i="4"/>
  <c r="H10" i="4"/>
  <c r="I6" i="4"/>
  <c r="I5" i="4"/>
  <c r="AO27" i="4"/>
  <c r="AN27" i="4"/>
  <c r="AM27" i="4"/>
  <c r="AL27" i="4"/>
  <c r="AK27" i="4"/>
  <c r="AJ27" i="4"/>
  <c r="AI27" i="4"/>
  <c r="AH27" i="4"/>
  <c r="AG27" i="4"/>
  <c r="AF27" i="4"/>
  <c r="F27" i="4"/>
  <c r="C27" i="4"/>
  <c r="AE26" i="4"/>
  <c r="AD26" i="4"/>
  <c r="AC26" i="4"/>
  <c r="AB26" i="4"/>
  <c r="AA26" i="4"/>
  <c r="Z26" i="4"/>
  <c r="Y26" i="4"/>
  <c r="X26" i="4"/>
  <c r="W26" i="4"/>
  <c r="V26" i="4"/>
  <c r="F26" i="4"/>
  <c r="C26" i="4"/>
  <c r="AY25" i="4"/>
  <c r="AX25" i="4"/>
  <c r="AW25" i="4"/>
  <c r="AV25" i="4"/>
  <c r="AU25" i="4"/>
  <c r="AT25" i="4"/>
  <c r="AS25" i="4"/>
  <c r="AR25" i="4"/>
  <c r="AQ25" i="4"/>
  <c r="AP25" i="4"/>
  <c r="F25" i="4"/>
  <c r="C25" i="4"/>
  <c r="AY24" i="4"/>
  <c r="AX24" i="4"/>
  <c r="AW24" i="4"/>
  <c r="AV24" i="4"/>
  <c r="AU24" i="4"/>
  <c r="AE24" i="4"/>
  <c r="AD24" i="4"/>
  <c r="AC24" i="4"/>
  <c r="AB24" i="4"/>
  <c r="AA24" i="4"/>
  <c r="F24" i="4"/>
  <c r="C24" i="4"/>
  <c r="AT23" i="4"/>
  <c r="AS23" i="4"/>
  <c r="AR23" i="4"/>
  <c r="AQ23" i="4"/>
  <c r="AP23" i="4"/>
  <c r="AO23" i="4"/>
  <c r="AN23" i="4"/>
  <c r="AM23" i="4"/>
  <c r="AL23" i="4"/>
  <c r="AK23" i="4"/>
  <c r="F23" i="4"/>
  <c r="C23" i="4"/>
  <c r="AJ22" i="4"/>
  <c r="AI22" i="4"/>
  <c r="AH22" i="4"/>
  <c r="AG22" i="4"/>
  <c r="AF22" i="4"/>
  <c r="Z22" i="4"/>
  <c r="Y22" i="4"/>
  <c r="X22" i="4"/>
  <c r="W22" i="4"/>
  <c r="V22" i="4"/>
  <c r="F22" i="4"/>
  <c r="C22" i="4"/>
  <c r="AO21" i="4"/>
  <c r="AN21" i="4"/>
  <c r="AM21" i="4"/>
  <c r="AL21" i="4"/>
  <c r="AK21" i="4"/>
  <c r="Z21" i="4"/>
  <c r="Y21" i="4"/>
  <c r="X21" i="4"/>
  <c r="W21" i="4"/>
  <c r="V21" i="4"/>
  <c r="F21" i="4"/>
  <c r="C21" i="4"/>
  <c r="AY20" i="4"/>
  <c r="AX20" i="4"/>
  <c r="AW20" i="4"/>
  <c r="AV20" i="4"/>
  <c r="AU20" i="4"/>
  <c r="AJ20" i="4"/>
  <c r="AI20" i="4"/>
  <c r="AH20" i="4"/>
  <c r="AG20" i="4"/>
  <c r="AF20" i="4"/>
  <c r="F20" i="4"/>
  <c r="C20" i="4"/>
  <c r="AT19" i="4"/>
  <c r="AS19" i="4"/>
  <c r="AR19" i="4"/>
  <c r="AQ19" i="4"/>
  <c r="AP19" i="4"/>
  <c r="AE19" i="4"/>
  <c r="AD19" i="4"/>
  <c r="AC19" i="4"/>
  <c r="AB19" i="4"/>
  <c r="AA19" i="4"/>
  <c r="F19" i="4"/>
  <c r="C19" i="4"/>
  <c r="AJ18" i="4"/>
  <c r="AI18" i="4"/>
  <c r="AH18" i="4"/>
  <c r="AG18" i="4"/>
  <c r="AF18" i="4"/>
  <c r="AE18" i="4"/>
  <c r="AD18" i="4"/>
  <c r="AC18" i="4"/>
  <c r="AB18" i="4"/>
  <c r="AA18" i="4"/>
  <c r="F18" i="4"/>
  <c r="C18" i="4"/>
  <c r="AT17" i="4"/>
  <c r="AS17" i="4"/>
  <c r="AR17" i="4"/>
  <c r="AQ17" i="4"/>
  <c r="AP17" i="4"/>
  <c r="Z17" i="4"/>
  <c r="Y17" i="4"/>
  <c r="X17" i="4"/>
  <c r="W17" i="4"/>
  <c r="V17" i="4"/>
  <c r="F17" i="4"/>
  <c r="C17" i="4"/>
  <c r="AY16" i="4"/>
  <c r="AX16" i="4"/>
  <c r="AW16" i="4"/>
  <c r="AV16" i="4"/>
  <c r="AU16" i="4"/>
  <c r="AO16" i="4"/>
  <c r="AN16" i="4"/>
  <c r="AM16" i="4"/>
  <c r="AL16" i="4"/>
  <c r="AK16" i="4"/>
  <c r="F16" i="4"/>
  <c r="C16" i="4"/>
  <c r="AT15" i="4"/>
  <c r="AS15" i="4"/>
  <c r="AR15" i="4"/>
  <c r="AQ15" i="4"/>
  <c r="D9" i="4" s="1"/>
  <c r="AP15" i="4"/>
  <c r="AJ15" i="4"/>
  <c r="AI15" i="4"/>
  <c r="AH15" i="4"/>
  <c r="AG15" i="4"/>
  <c r="AF15" i="4"/>
  <c r="F15" i="4"/>
  <c r="C15" i="4"/>
  <c r="AO14" i="4"/>
  <c r="AN14" i="4"/>
  <c r="AM14" i="4"/>
  <c r="AL14" i="4"/>
  <c r="AK14" i="4"/>
  <c r="AE14" i="4"/>
  <c r="AD14" i="4"/>
  <c r="AC14" i="4"/>
  <c r="AB14" i="4"/>
  <c r="AA14" i="4"/>
  <c r="F14" i="4"/>
  <c r="C14" i="4"/>
  <c r="AY13" i="4"/>
  <c r="AX13" i="4"/>
  <c r="AW13" i="4"/>
  <c r="AV13" i="4"/>
  <c r="AU13" i="4"/>
  <c r="Z13" i="4"/>
  <c r="G5" i="4" s="1"/>
  <c r="Y13" i="4"/>
  <c r="F5" i="4" s="1"/>
  <c r="X13" i="4"/>
  <c r="E5" i="4" s="1"/>
  <c r="W13" i="4"/>
  <c r="V13" i="4"/>
  <c r="C5" i="4" s="1"/>
  <c r="F13" i="4"/>
  <c r="C13" i="4"/>
  <c r="G10" i="4"/>
  <c r="F10" i="4"/>
  <c r="E10" i="4"/>
  <c r="D10" i="4"/>
  <c r="C10" i="4"/>
  <c r="F9" i="4"/>
  <c r="H6" i="4"/>
  <c r="F6" i="4"/>
  <c r="H5" i="4"/>
  <c r="AP15" i="1"/>
  <c r="AP17" i="1"/>
  <c r="AP19" i="1"/>
  <c r="AP23" i="1"/>
  <c r="AP25" i="1"/>
  <c r="AY13" i="1"/>
  <c r="AY16" i="1"/>
  <c r="AY20" i="1"/>
  <c r="AY24" i="1"/>
  <c r="AY25" i="1"/>
  <c r="AX13" i="1"/>
  <c r="AX16" i="1"/>
  <c r="AX20" i="1"/>
  <c r="AX24" i="1"/>
  <c r="AX25" i="1"/>
  <c r="AW13" i="1"/>
  <c r="AW16" i="1"/>
  <c r="AW20" i="1"/>
  <c r="AW24" i="1"/>
  <c r="AW25" i="1"/>
  <c r="AV13" i="1"/>
  <c r="AV16" i="1"/>
  <c r="AV20" i="1"/>
  <c r="AV24" i="1"/>
  <c r="AV25" i="1"/>
  <c r="AU13" i="1"/>
  <c r="AU16" i="1"/>
  <c r="AU20" i="1"/>
  <c r="AU24" i="1"/>
  <c r="AU25" i="1"/>
  <c r="AO14" i="1"/>
  <c r="AO16" i="1"/>
  <c r="AO21" i="1"/>
  <c r="AO23" i="1"/>
  <c r="AO27" i="1"/>
  <c r="AN14" i="1"/>
  <c r="AN16" i="1"/>
  <c r="AN21" i="1"/>
  <c r="AN23" i="1"/>
  <c r="AN27" i="1"/>
  <c r="AL14" i="1"/>
  <c r="AL16" i="1"/>
  <c r="AL21" i="1"/>
  <c r="AL23" i="1"/>
  <c r="AL27" i="1"/>
  <c r="AK14" i="1"/>
  <c r="AK16" i="1"/>
  <c r="AK21" i="1"/>
  <c r="AK23" i="1"/>
  <c r="AK27" i="1"/>
  <c r="AJ15" i="1"/>
  <c r="AJ18" i="1"/>
  <c r="AJ20" i="1"/>
  <c r="AJ22" i="1"/>
  <c r="AJ27" i="1"/>
  <c r="AI15" i="1"/>
  <c r="AI18" i="1"/>
  <c r="AI20" i="1"/>
  <c r="AI22" i="1"/>
  <c r="AI27" i="1"/>
  <c r="AH15" i="1"/>
  <c r="AH18" i="1"/>
  <c r="AH20" i="1"/>
  <c r="AH22" i="1"/>
  <c r="AH27" i="1"/>
  <c r="AG15" i="1"/>
  <c r="AG18" i="1"/>
  <c r="AG20" i="1"/>
  <c r="AG22" i="1"/>
  <c r="AG27" i="1"/>
  <c r="AF22" i="1"/>
  <c r="AF27" i="1"/>
  <c r="AF15" i="1"/>
  <c r="AF18" i="1"/>
  <c r="AF20" i="1"/>
  <c r="AE14" i="1"/>
  <c r="AE18" i="1"/>
  <c r="AE19" i="1"/>
  <c r="AE24" i="1"/>
  <c r="AE26" i="1"/>
  <c r="AD14" i="1"/>
  <c r="AD18" i="1"/>
  <c r="AD19" i="1"/>
  <c r="AD24" i="1"/>
  <c r="AD26" i="1"/>
  <c r="AC14" i="1"/>
  <c r="AC18" i="1"/>
  <c r="AC19" i="1"/>
  <c r="AC24" i="1"/>
  <c r="AC26" i="1"/>
  <c r="AB14" i="1"/>
  <c r="AB18" i="1"/>
  <c r="AB19" i="1"/>
  <c r="AB24" i="1"/>
  <c r="AB26" i="1"/>
  <c r="AA14" i="1"/>
  <c r="AA18" i="1"/>
  <c r="AA19" i="1"/>
  <c r="AA24" i="1"/>
  <c r="AA26" i="1"/>
  <c r="Z13" i="1"/>
  <c r="Z17" i="1"/>
  <c r="Z21" i="1"/>
  <c r="Z22" i="1"/>
  <c r="Z26" i="1"/>
  <c r="Y13" i="1"/>
  <c r="Y17" i="1"/>
  <c r="Y21" i="1"/>
  <c r="Y22" i="1"/>
  <c r="Y26" i="1"/>
  <c r="X13" i="1"/>
  <c r="X17" i="1"/>
  <c r="X21" i="1"/>
  <c r="X22" i="1"/>
  <c r="X26" i="1"/>
  <c r="W13" i="1"/>
  <c r="W17" i="1"/>
  <c r="W21" i="1"/>
  <c r="W22" i="1"/>
  <c r="W26" i="1"/>
  <c r="V13" i="1"/>
  <c r="V17" i="1"/>
  <c r="V21" i="1"/>
  <c r="V22" i="1"/>
  <c r="V26" i="1"/>
  <c r="AT15" i="1"/>
  <c r="AT17" i="1"/>
  <c r="AT19" i="1"/>
  <c r="AT23" i="1"/>
  <c r="AT25" i="1"/>
  <c r="AS15" i="1"/>
  <c r="AS17" i="1"/>
  <c r="AS19" i="1"/>
  <c r="AS23" i="1"/>
  <c r="AS25" i="1"/>
  <c r="AR15" i="1"/>
  <c r="AR17" i="1"/>
  <c r="AR19" i="1"/>
  <c r="AR23" i="1"/>
  <c r="AR25" i="1"/>
  <c r="AQ15" i="1"/>
  <c r="AQ17" i="1"/>
  <c r="AQ19" i="1"/>
  <c r="AQ23" i="1"/>
  <c r="AQ25" i="1"/>
  <c r="AM14" i="1"/>
  <c r="AM16" i="1"/>
  <c r="AM21" i="1"/>
  <c r="AM23" i="1"/>
  <c r="AM27" i="1"/>
  <c r="F21" i="1"/>
  <c r="F26" i="1"/>
  <c r="C26" i="1"/>
  <c r="C27" i="1"/>
  <c r="F25" i="1"/>
  <c r="C25" i="1"/>
  <c r="F24" i="1"/>
  <c r="C24" i="1"/>
  <c r="F23" i="1"/>
  <c r="C23" i="1"/>
  <c r="F22" i="1"/>
  <c r="C22" i="1"/>
  <c r="C21" i="1"/>
  <c r="F20" i="1"/>
  <c r="C20" i="1"/>
  <c r="F19" i="1"/>
  <c r="C19" i="1"/>
  <c r="F18" i="1"/>
  <c r="C18" i="1"/>
  <c r="F16" i="1"/>
  <c r="F15" i="1"/>
  <c r="F14" i="1"/>
  <c r="C14" i="1"/>
  <c r="F13" i="1"/>
  <c r="C13" i="1"/>
  <c r="F27" i="1"/>
  <c r="C16" i="1"/>
  <c r="F17" i="1"/>
  <c r="C17" i="1"/>
  <c r="C15" i="1"/>
  <c r="F27" i="23"/>
  <c r="CN43" i="26" s="1"/>
  <c r="D48" i="27"/>
  <c r="DO5" i="26"/>
  <c r="CM37" i="26"/>
  <c r="CM21" i="26"/>
  <c r="CM5" i="26"/>
  <c r="CC37" i="26"/>
  <c r="CC21" i="26"/>
  <c r="CC5" i="26"/>
  <c r="BT37" i="26"/>
  <c r="BT21" i="26"/>
  <c r="BT5" i="26"/>
  <c r="BJ37" i="26"/>
  <c r="BJ21" i="26"/>
  <c r="BJ5" i="26"/>
  <c r="BA37" i="26"/>
  <c r="BA21" i="26"/>
  <c r="BA5" i="26"/>
  <c r="AQ37" i="26"/>
  <c r="AQ21" i="26"/>
  <c r="AQ5" i="26"/>
  <c r="AH37" i="26"/>
  <c r="AH21" i="26"/>
  <c r="AH5" i="26"/>
  <c r="X37" i="26"/>
  <c r="X21" i="26"/>
  <c r="DQ16" i="26"/>
  <c r="CO48" i="26"/>
  <c r="CO32" i="26"/>
  <c r="CO16" i="26"/>
  <c r="CE48" i="26"/>
  <c r="CE32" i="26"/>
  <c r="CE16" i="26"/>
  <c r="BV48" i="26"/>
  <c r="BV32" i="26"/>
  <c r="BV16" i="26"/>
  <c r="BL48" i="26"/>
  <c r="BL32" i="26"/>
  <c r="BL16" i="26"/>
  <c r="BC48" i="26"/>
  <c r="BC32" i="26"/>
  <c r="BC16" i="26"/>
  <c r="AS48" i="26"/>
  <c r="AS32" i="26"/>
  <c r="AS16" i="26"/>
  <c r="AJ48" i="26"/>
  <c r="AJ32" i="26"/>
  <c r="AJ16" i="26"/>
  <c r="Z48" i="26"/>
  <c r="Z32" i="26"/>
  <c r="Z16" i="26"/>
  <c r="BZ27" i="26"/>
  <c r="AX43" i="26"/>
  <c r="AX27" i="26"/>
  <c r="AE27" i="26"/>
  <c r="Y43" i="26"/>
  <c r="C16" i="23"/>
  <c r="F11" i="26"/>
  <c r="DN8" i="26"/>
  <c r="CL40" i="26"/>
  <c r="CL24" i="26"/>
  <c r="CL8" i="26"/>
  <c r="CB40" i="26"/>
  <c r="CB24" i="26"/>
  <c r="CB8" i="26"/>
  <c r="BS40" i="26"/>
  <c r="BS24" i="26"/>
  <c r="BS8" i="26"/>
  <c r="BI8" i="26"/>
  <c r="BI40" i="26"/>
  <c r="BI24" i="26"/>
  <c r="AZ40" i="26"/>
  <c r="AZ24" i="26"/>
  <c r="AZ8" i="26"/>
  <c r="AP40" i="26"/>
  <c r="AP24" i="26"/>
  <c r="AP8" i="26"/>
  <c r="AG40" i="26"/>
  <c r="AG24" i="26"/>
  <c r="AG8" i="26"/>
  <c r="W40" i="26"/>
  <c r="W24" i="26"/>
  <c r="W8" i="26"/>
  <c r="X5" i="26"/>
  <c r="FM48" i="26"/>
  <c r="FC48" i="26"/>
  <c r="FL43" i="26"/>
  <c r="FH43" i="26"/>
  <c r="FB43" i="26"/>
  <c r="EX43" i="26"/>
  <c r="FJ40" i="26"/>
  <c r="EZ40" i="26"/>
  <c r="FK37" i="26"/>
  <c r="FA37" i="26"/>
  <c r="FM32" i="26"/>
  <c r="FC32" i="26"/>
  <c r="FL27" i="26"/>
  <c r="FH27" i="26"/>
  <c r="FB27" i="26"/>
  <c r="EX27" i="26"/>
  <c r="FJ24" i="26"/>
  <c r="EZ24" i="26"/>
  <c r="FK21" i="26"/>
  <c r="FA21" i="26"/>
  <c r="FM16" i="26"/>
  <c r="FC16" i="26"/>
  <c r="FL11" i="26"/>
  <c r="FH11" i="26"/>
  <c r="FB11" i="26"/>
  <c r="EX11" i="26"/>
  <c r="FJ8" i="26"/>
  <c r="EZ8" i="26"/>
  <c r="FK5" i="26"/>
  <c r="FA5" i="26"/>
  <c r="ES27" i="26"/>
  <c r="N40" i="26"/>
  <c r="D40" i="26"/>
  <c r="N24" i="26"/>
  <c r="D24" i="26"/>
  <c r="N8" i="26"/>
  <c r="O37" i="26"/>
  <c r="O21" i="26"/>
  <c r="O5" i="26"/>
  <c r="E37" i="26"/>
  <c r="E21" i="26"/>
  <c r="Q48" i="26"/>
  <c r="Q32" i="26"/>
  <c r="Q16" i="26"/>
  <c r="G48" i="26"/>
  <c r="G32" i="26"/>
  <c r="G16" i="26"/>
  <c r="E5" i="26"/>
  <c r="D8" i="26"/>
  <c r="CD43" i="26"/>
  <c r="BZ43" i="26"/>
  <c r="CD27" i="26"/>
  <c r="CD11" i="26"/>
  <c r="BZ11" i="26"/>
  <c r="BK43" i="26"/>
  <c r="BG43" i="26"/>
  <c r="BK27" i="26"/>
  <c r="BG27" i="26"/>
  <c r="BK11" i="26"/>
  <c r="BG11" i="26"/>
  <c r="BB43" i="26"/>
  <c r="BB27" i="26"/>
  <c r="BB11" i="26"/>
  <c r="AX11" i="26"/>
  <c r="AI43" i="26"/>
  <c r="AE43" i="26"/>
  <c r="AI27" i="26"/>
  <c r="AI11" i="26"/>
  <c r="AE11" i="26"/>
  <c r="P43" i="26"/>
  <c r="L43" i="26"/>
  <c r="P27" i="26"/>
  <c r="L27" i="26"/>
  <c r="P11" i="26"/>
  <c r="L11" i="26"/>
  <c r="CJ43" i="26"/>
  <c r="CN27" i="26"/>
  <c r="CJ27" i="26"/>
  <c r="CN11" i="26"/>
  <c r="CJ11" i="26"/>
  <c r="BU43" i="26"/>
  <c r="BQ43" i="26"/>
  <c r="BU27" i="26"/>
  <c r="BQ27" i="26"/>
  <c r="BU11" i="26"/>
  <c r="BQ11" i="26"/>
  <c r="AR43" i="26"/>
  <c r="AN43" i="26"/>
  <c r="AR27" i="26"/>
  <c r="AN27" i="26"/>
  <c r="AR11" i="26"/>
  <c r="AN11" i="26"/>
  <c r="U43" i="26"/>
  <c r="F17" i="23"/>
  <c r="Y27" i="26" s="1"/>
  <c r="C17" i="23"/>
  <c r="U27" i="26" s="1"/>
  <c r="Y11" i="26"/>
  <c r="U11" i="26"/>
  <c r="F43" i="26"/>
  <c r="C15" i="23"/>
  <c r="B43" i="26" s="1"/>
  <c r="F27" i="26"/>
  <c r="B27" i="26"/>
  <c r="B11" i="26"/>
  <c r="L1" i="27"/>
  <c r="L24" i="27"/>
  <c r="D24" i="27"/>
  <c r="D46" i="27"/>
  <c r="D5" i="4" l="1"/>
  <c r="D6" i="4"/>
  <c r="C6" i="4"/>
  <c r="E6" i="4"/>
  <c r="G6" i="4"/>
  <c r="C8" i="4"/>
  <c r="D7" i="4"/>
  <c r="G8" i="4"/>
  <c r="F17" i="9"/>
  <c r="F78" i="23"/>
  <c r="DG27" i="26" s="1"/>
  <c r="F20" i="9"/>
  <c r="F14" i="9"/>
  <c r="F11" i="9"/>
  <c r="F8" i="9"/>
  <c r="F5" i="9"/>
  <c r="E8" i="4"/>
  <c r="D7" i="1"/>
  <c r="C6" i="1"/>
  <c r="E6" i="1"/>
  <c r="G6" i="1"/>
  <c r="AP3" i="27"/>
  <c r="AP48" i="27"/>
  <c r="C58" i="28"/>
  <c r="C50" i="28"/>
  <c r="C46" i="28"/>
  <c r="F56" i="28"/>
  <c r="F51" i="28"/>
  <c r="C57" i="28"/>
  <c r="C51" i="28"/>
  <c r="C49" i="28"/>
  <c r="F55" i="28"/>
  <c r="F47" i="28"/>
  <c r="C22" i="28"/>
  <c r="C13" i="28"/>
  <c r="F17" i="28"/>
  <c r="F26" i="28"/>
  <c r="F21" i="28"/>
  <c r="C23" i="28"/>
  <c r="C21" i="28"/>
  <c r="F16" i="28"/>
  <c r="F14" i="28"/>
  <c r="F27" i="28"/>
  <c r="C24" i="28"/>
  <c r="C16" i="28"/>
  <c r="F13" i="28"/>
  <c r="F25" i="28"/>
  <c r="F20" i="28"/>
  <c r="D3" i="27"/>
  <c r="D69" i="27"/>
  <c r="AA1" i="27"/>
  <c r="AA24" i="27"/>
  <c r="AA46" i="27"/>
  <c r="AA69" i="27"/>
  <c r="AP26" i="27"/>
  <c r="AP71" i="27"/>
  <c r="BE1" i="27"/>
  <c r="BE24" i="27"/>
  <c r="BE46" i="27"/>
  <c r="BE69" i="27"/>
  <c r="BT1" i="27"/>
  <c r="BT24" i="27"/>
  <c r="BT46" i="27"/>
  <c r="BT69" i="27"/>
  <c r="CI1" i="27"/>
  <c r="CI24" i="27"/>
  <c r="CI46" i="27"/>
  <c r="CI69" i="27"/>
  <c r="CX1" i="27"/>
  <c r="CX24" i="27"/>
  <c r="CX46" i="27"/>
  <c r="CX69" i="27"/>
  <c r="DM1" i="27"/>
  <c r="DM24" i="27"/>
  <c r="DM46" i="27"/>
  <c r="DM69" i="27"/>
  <c r="EB1" i="27"/>
  <c r="EB24" i="27"/>
  <c r="EB46" i="27"/>
  <c r="EB69" i="27"/>
  <c r="EQ1" i="27"/>
  <c r="EQ24" i="27"/>
  <c r="EQ46" i="27"/>
  <c r="EQ69" i="27"/>
  <c r="EQ3" i="27"/>
  <c r="EQ26" i="27"/>
  <c r="EQ48" i="27"/>
  <c r="EQ71" i="27"/>
  <c r="FF1" i="27"/>
  <c r="FF24" i="27"/>
  <c r="FF46" i="27"/>
  <c r="FF69" i="27"/>
  <c r="FU1" i="27"/>
  <c r="FU24" i="27"/>
  <c r="FU46" i="27"/>
  <c r="FU69" i="27"/>
  <c r="C54" i="28"/>
  <c r="C45" i="28"/>
  <c r="F58" i="28"/>
  <c r="F53" i="28"/>
  <c r="F49" i="28"/>
  <c r="C59" i="28"/>
  <c r="C52" i="28"/>
  <c r="C47" i="28"/>
  <c r="F54" i="28"/>
  <c r="F50" i="28"/>
  <c r="C56" i="28"/>
  <c r="C48" i="28"/>
  <c r="F57" i="28"/>
  <c r="F52" i="28"/>
  <c r="F45" i="28"/>
  <c r="C26" i="28"/>
  <c r="C18" i="28"/>
  <c r="C14" i="28"/>
  <c r="F19" i="28"/>
  <c r="F24" i="28"/>
  <c r="C25" i="28"/>
  <c r="C19" i="28"/>
  <c r="C17" i="28"/>
  <c r="F15" i="28"/>
  <c r="F23" i="28"/>
  <c r="L46" i="27"/>
  <c r="S24" i="27"/>
  <c r="S46" i="27"/>
  <c r="S3" i="27"/>
  <c r="AW24" i="27"/>
  <c r="AW46" i="27"/>
  <c r="AW3" i="27"/>
  <c r="BL24" i="27"/>
  <c r="BL46" i="27"/>
  <c r="BL3" i="27"/>
  <c r="CA24" i="27"/>
  <c r="CA46" i="27"/>
  <c r="CA3" i="27"/>
  <c r="CP24" i="27"/>
  <c r="CP46" i="27"/>
  <c r="CP3" i="27"/>
  <c r="DE24" i="27"/>
  <c r="DE46" i="27"/>
  <c r="DE3" i="27"/>
  <c r="DT24" i="27"/>
  <c r="DT46" i="27"/>
  <c r="DT3" i="27"/>
  <c r="EI24" i="27"/>
  <c r="EI46" i="27"/>
  <c r="EI26" i="27"/>
  <c r="EI48" i="27"/>
  <c r="EX24" i="27"/>
  <c r="EX46" i="27"/>
  <c r="EX3" i="27"/>
  <c r="FM24" i="27"/>
  <c r="FM46" i="27"/>
  <c r="FM3" i="27"/>
  <c r="F7" i="4"/>
  <c r="C9" i="4"/>
  <c r="E9" i="4"/>
  <c r="G9" i="4"/>
  <c r="D8" i="4"/>
  <c r="F8" i="4"/>
  <c r="C7" i="4"/>
  <c r="E7" i="4"/>
  <c r="G7" i="4"/>
  <c r="AH24" i="27"/>
  <c r="AH46" i="27"/>
  <c r="AH69" i="27"/>
  <c r="AP1" i="27"/>
  <c r="AP24" i="27"/>
  <c r="AP46" i="27"/>
  <c r="AH26" i="27"/>
  <c r="AH48" i="27"/>
  <c r="F70" i="28"/>
  <c r="F79" i="28"/>
  <c r="F80" i="28"/>
  <c r="F81" i="28"/>
  <c r="F82" i="28"/>
  <c r="C71" i="28"/>
  <c r="D6" i="1"/>
  <c r="G7" i="1"/>
  <c r="F10" i="1"/>
  <c r="F7" i="1"/>
  <c r="F6" i="1"/>
  <c r="E7" i="1"/>
  <c r="D5" i="1"/>
  <c r="F5" i="1"/>
  <c r="E9" i="1"/>
  <c r="G9" i="1"/>
  <c r="C9" i="1"/>
  <c r="D9" i="1"/>
  <c r="F9" i="1"/>
  <c r="C5" i="1"/>
  <c r="E5" i="1"/>
  <c r="G5" i="1"/>
  <c r="E8" i="1"/>
  <c r="D8" i="1"/>
  <c r="G8" i="1"/>
  <c r="D10" i="1"/>
  <c r="C8" i="1"/>
  <c r="F8" i="1"/>
  <c r="C10" i="1"/>
  <c r="E10" i="1"/>
  <c r="G10" i="1"/>
  <c r="C7" i="1"/>
  <c r="DG27" i="30" l="1"/>
  <c r="DG43" i="30"/>
  <c r="DG11" i="30"/>
  <c r="EX71" i="27"/>
  <c r="EX48" i="27"/>
  <c r="EX26" i="27"/>
  <c r="FF71" i="27"/>
  <c r="FF48" i="27"/>
  <c r="FF26" i="27"/>
  <c r="FF3" i="27"/>
  <c r="DE71" i="27"/>
  <c r="DE48" i="27"/>
  <c r="DE26" i="27"/>
  <c r="DM71" i="27"/>
  <c r="DM48" i="27"/>
  <c r="DM26" i="27"/>
  <c r="DM3" i="27"/>
  <c r="CA71" i="27"/>
  <c r="CA48" i="27"/>
  <c r="CA26" i="27"/>
  <c r="CI71" i="27"/>
  <c r="CI48" i="27"/>
  <c r="CI26" i="27"/>
  <c r="CI3" i="27"/>
  <c r="AW71" i="27"/>
  <c r="AW48" i="27"/>
  <c r="AW26" i="27"/>
  <c r="BE71" i="27"/>
  <c r="BE48" i="27"/>
  <c r="BE26" i="27"/>
  <c r="BE3" i="27"/>
  <c r="BM7" i="27"/>
  <c r="AI7" i="27"/>
  <c r="P30" i="27"/>
  <c r="BI30" i="27"/>
  <c r="AB30" i="27"/>
  <c r="CJ30" i="27"/>
  <c r="AT7" i="27"/>
  <c r="P7" i="27"/>
  <c r="P52" i="27"/>
  <c r="A52" i="27"/>
  <c r="FN30" i="27"/>
  <c r="DU30" i="27"/>
  <c r="FR7" i="27"/>
  <c r="EN7" i="27"/>
  <c r="EC7" i="27"/>
  <c r="DN7" i="27"/>
  <c r="EU7" i="27"/>
  <c r="DQ7" i="27"/>
  <c r="EF52" i="27"/>
  <c r="DQ52" i="27"/>
  <c r="EJ30" i="27"/>
  <c r="CQ30" i="27"/>
  <c r="FJ7" i="27"/>
  <c r="CM7" i="27"/>
  <c r="CB30" i="27"/>
  <c r="AI30" i="27"/>
  <c r="CB7" i="27"/>
  <c r="E7" i="27"/>
  <c r="CF30" i="27"/>
  <c r="X30" i="27"/>
  <c r="AX7" i="27"/>
  <c r="T7" i="27"/>
  <c r="AT30" i="27"/>
  <c r="A30" i="27"/>
  <c r="AX30" i="27"/>
  <c r="E30" i="27"/>
  <c r="M7" i="27"/>
  <c r="BU7" i="27"/>
  <c r="AM30" i="27"/>
  <c r="I30" i="27"/>
  <c r="FG30" i="27"/>
  <c r="ER30" i="27"/>
  <c r="EU30" i="27"/>
  <c r="DB30" i="27"/>
  <c r="DF30" i="27"/>
  <c r="EY30" i="27"/>
  <c r="EF7" i="27"/>
  <c r="DB7" i="27"/>
  <c r="CM52" i="27"/>
  <c r="DB52" i="27"/>
  <c r="FM71" i="27"/>
  <c r="FM48" i="27"/>
  <c r="FM26" i="27"/>
  <c r="FU71" i="27"/>
  <c r="FU48" i="27"/>
  <c r="FU26" i="27"/>
  <c r="FU3" i="27"/>
  <c r="DT71" i="27"/>
  <c r="DT48" i="27"/>
  <c r="DT26" i="27"/>
  <c r="EB71" i="27"/>
  <c r="EB48" i="27"/>
  <c r="EB26" i="27"/>
  <c r="EB3" i="27"/>
  <c r="CP71" i="27"/>
  <c r="CP48" i="27"/>
  <c r="CP26" i="27"/>
  <c r="CX71" i="27"/>
  <c r="CX48" i="27"/>
  <c r="CX26" i="27"/>
  <c r="CX3" i="27"/>
  <c r="BL71" i="27"/>
  <c r="BL48" i="27"/>
  <c r="BL26" i="27"/>
  <c r="BT71" i="27"/>
  <c r="BT48" i="27"/>
  <c r="BT26" i="27"/>
  <c r="BT3" i="27"/>
  <c r="S71" i="27"/>
  <c r="S48" i="27"/>
  <c r="S26" i="27"/>
  <c r="AA71" i="27"/>
  <c r="AA48" i="27"/>
  <c r="AA26" i="27"/>
  <c r="AA3" i="27"/>
  <c r="BU30" i="27"/>
  <c r="BF30" i="27"/>
  <c r="BQ7" i="27"/>
  <c r="I7" i="27"/>
  <c r="BX52" i="27"/>
  <c r="BI52" i="27"/>
  <c r="BM30" i="27"/>
  <c r="T30" i="27"/>
  <c r="AM7" i="27"/>
  <c r="X7" i="27"/>
  <c r="CQ7" i="27"/>
  <c r="FN7" i="27"/>
  <c r="FN52" i="27"/>
  <c r="EY52" i="27"/>
  <c r="DJ30" i="27"/>
  <c r="FR30" i="27"/>
  <c r="EC30" i="27"/>
  <c r="CY30" i="27"/>
  <c r="FJ30" i="27"/>
  <c r="DQ30" i="27"/>
  <c r="FG7" i="27"/>
  <c r="CY7" i="27"/>
  <c r="DF52" i="27"/>
  <c r="CQ52" i="27"/>
  <c r="CU30" i="27"/>
  <c r="DY30" i="27"/>
  <c r="D71" i="27"/>
  <c r="L3" i="27"/>
  <c r="L71" i="27"/>
  <c r="L48" i="27"/>
  <c r="L26" i="27"/>
  <c r="D26" i="27"/>
  <c r="CB52" i="27"/>
  <c r="BM52" i="27"/>
  <c r="CF7" i="27"/>
  <c r="BB7" i="27"/>
  <c r="AX52" i="27"/>
  <c r="AI52" i="27"/>
  <c r="CJ7" i="27"/>
  <c r="BF7" i="27"/>
  <c r="BQ30" i="27"/>
  <c r="BB30" i="27"/>
  <c r="E52" i="27"/>
  <c r="T52" i="27"/>
  <c r="A7" i="27"/>
  <c r="BX7" i="27"/>
  <c r="EY7" i="27"/>
  <c r="DU7" i="27"/>
  <c r="CU7" i="27"/>
  <c r="FC7" i="27"/>
  <c r="FJ52" i="27"/>
  <c r="EU52" i="27"/>
  <c r="FV30" i="27"/>
  <c r="DN30" i="27"/>
  <c r="DJ7" i="27"/>
  <c r="DY7" i="27"/>
  <c r="S3" i="1"/>
  <c r="C78" i="23" s="1"/>
  <c r="DC27" i="26" s="1"/>
  <c r="S4" i="1"/>
  <c r="C75" i="23" s="1"/>
  <c r="DC11" i="26" s="1"/>
  <c r="S6" i="1"/>
  <c r="C69" i="23" s="1"/>
  <c r="CS27" i="26" s="1"/>
  <c r="S7" i="1"/>
  <c r="C72" i="23" s="1"/>
  <c r="CS43" i="26" s="1"/>
  <c r="S5" i="1"/>
  <c r="C66" i="23" s="1"/>
  <c r="CS11" i="26" s="1"/>
  <c r="S2" i="1"/>
  <c r="C20" i="9" l="1"/>
  <c r="C81" i="23"/>
  <c r="DC43" i="26" s="1"/>
  <c r="C10" i="11"/>
  <c r="C11" i="11"/>
  <c r="F71" i="28"/>
  <c r="C17" i="9"/>
  <c r="C13" i="11" s="1"/>
  <c r="C79" i="28"/>
  <c r="C14" i="9"/>
  <c r="C82" i="28"/>
  <c r="C11" i="9"/>
  <c r="C21" i="11" s="1"/>
  <c r="C81" i="28"/>
  <c r="C8" i="9"/>
  <c r="C80" i="28"/>
  <c r="C5" i="9"/>
  <c r="C17" i="11" s="1"/>
  <c r="C70" i="28"/>
  <c r="C20" i="11" l="1"/>
  <c r="C19" i="11"/>
  <c r="C18" i="11"/>
  <c r="C16" i="11"/>
  <c r="C15" i="11"/>
  <c r="C14" i="11"/>
  <c r="C12" i="11"/>
  <c r="DC27" i="30"/>
  <c r="DC11" i="30"/>
  <c r="DC43" i="30"/>
  <c r="F88" i="28"/>
  <c r="C88" i="28" l="1"/>
  <c r="DP11" i="26" l="1"/>
  <c r="DP11" i="30"/>
  <c r="DL11" i="26"/>
  <c r="DL11" i="30"/>
</calcChain>
</file>

<file path=xl/sharedStrings.xml><?xml version="1.0" encoding="utf-8"?>
<sst xmlns="http://schemas.openxmlformats.org/spreadsheetml/2006/main" count="2897" uniqueCount="216">
  <si>
    <t xml:space="preserve"> </t>
  </si>
  <si>
    <t>DOELSALDO</t>
  </si>
  <si>
    <t>VERENIGING</t>
  </si>
  <si>
    <t>GESP</t>
  </si>
  <si>
    <t>GEW</t>
  </si>
  <si>
    <t>GEL</t>
  </si>
  <si>
    <t>VERL</t>
  </si>
  <si>
    <t>PNT</t>
  </si>
  <si>
    <t>VOOR</t>
  </si>
  <si>
    <t>TEGEN</t>
  </si>
  <si>
    <t>PLAATS</t>
  </si>
  <si>
    <t>TIJD</t>
  </si>
  <si>
    <t>VELD</t>
  </si>
  <si>
    <t>UITSLAG</t>
  </si>
  <si>
    <t>-</t>
  </si>
  <si>
    <t xml:space="preserve">     VERENIGING</t>
  </si>
  <si>
    <t>Eindstand Poule A</t>
  </si>
  <si>
    <t>Naam</t>
  </si>
  <si>
    <t>Vereninging</t>
  </si>
  <si>
    <t>Doelpunten</t>
  </si>
  <si>
    <t>zo 10.45</t>
  </si>
  <si>
    <t>zo 12.15</t>
  </si>
  <si>
    <t>FC Utrecht</t>
  </si>
  <si>
    <t xml:space="preserve">             Kruisfinale</t>
  </si>
  <si>
    <t>Winnaars spelen de finale.                          Verliezers worden beide nr 3 van het toernooi</t>
  </si>
  <si>
    <t xml:space="preserve">            Plaatsen 5 t/m 12</t>
  </si>
  <si>
    <t xml:space="preserve">         Finale</t>
  </si>
  <si>
    <t>zo 14.00</t>
  </si>
  <si>
    <t>POULE A</t>
  </si>
  <si>
    <t>SPELER</t>
  </si>
  <si>
    <t>GEEL</t>
  </si>
  <si>
    <t>ROOD</t>
  </si>
  <si>
    <t>Nr</t>
  </si>
  <si>
    <t>DOELPUNT</t>
  </si>
  <si>
    <t>zo 10.00</t>
  </si>
  <si>
    <t>zo 11.30</t>
  </si>
  <si>
    <t>FC Den Bosch</t>
  </si>
  <si>
    <t>zo 15.45</t>
  </si>
  <si>
    <t>SCHEIDSRECHTER</t>
  </si>
  <si>
    <t>za 10.00</t>
  </si>
  <si>
    <t>za 12.00</t>
  </si>
  <si>
    <t>za 14.00</t>
  </si>
  <si>
    <t>za 11.00</t>
  </si>
  <si>
    <t>za 13.00</t>
  </si>
  <si>
    <t>za 15.00</t>
  </si>
  <si>
    <t>zo 15.00</t>
  </si>
  <si>
    <t>Fred Hovestad</t>
  </si>
  <si>
    <t>Rugnummer</t>
  </si>
  <si>
    <t>Geboortedatum</t>
  </si>
  <si>
    <t>Jelle Vissers</t>
  </si>
  <si>
    <t>Zondag</t>
  </si>
  <si>
    <t>Ploegen</t>
  </si>
  <si>
    <t>Teambegeleiders</t>
  </si>
  <si>
    <t>Kleedkamer</t>
  </si>
  <si>
    <t>Scheidsrechter :</t>
  </si>
  <si>
    <t>TIJD:</t>
  </si>
  <si>
    <t>uur</t>
  </si>
  <si>
    <t>Uitslag</t>
  </si>
  <si>
    <t>Veld</t>
  </si>
  <si>
    <t>Veld:</t>
  </si>
  <si>
    <t>Poule A</t>
  </si>
  <si>
    <t>Poule B</t>
  </si>
  <si>
    <t>Finale</t>
  </si>
  <si>
    <t>POULE B</t>
  </si>
  <si>
    <t>kruisfinale</t>
  </si>
  <si>
    <t xml:space="preserve">plaatsen </t>
  </si>
  <si>
    <t>AANTAL</t>
  </si>
  <si>
    <t>Sparta Rotterdam</t>
  </si>
  <si>
    <t>Lierse SK</t>
  </si>
  <si>
    <t>K.A.A.Gent</t>
  </si>
  <si>
    <t>BEGELEIDER :</t>
  </si>
  <si>
    <t>TEAM :</t>
  </si>
  <si>
    <t>_</t>
  </si>
  <si>
    <t>GOALS</t>
  </si>
  <si>
    <t>GELE</t>
  </si>
  <si>
    <t>KAART</t>
  </si>
  <si>
    <t xml:space="preserve">RODE </t>
  </si>
  <si>
    <t>NAAM SPELER</t>
  </si>
  <si>
    <t>NR.</t>
  </si>
  <si>
    <t>UITSLAG &gt;&gt;&gt;&gt;&gt;</t>
  </si>
  <si>
    <t>Veld :</t>
  </si>
  <si>
    <t>WEDSTRIJD :</t>
  </si>
  <si>
    <t>Gerrit Fikkert</t>
  </si>
  <si>
    <t>Yunus Kayis</t>
  </si>
  <si>
    <t>Jorn te Kloeze</t>
  </si>
  <si>
    <t>Christiaan Bax</t>
  </si>
  <si>
    <t>Sebastiaan van Wijk</t>
  </si>
  <si>
    <t>Allard Udenhout</t>
  </si>
  <si>
    <t>Davy Otto</t>
  </si>
  <si>
    <t>Rinks</t>
  </si>
  <si>
    <t>Karicha</t>
  </si>
  <si>
    <t>Bouzbib</t>
  </si>
  <si>
    <t>Mulder</t>
  </si>
  <si>
    <t>Ramdani</t>
  </si>
  <si>
    <t>Ghoulbzouri</t>
  </si>
  <si>
    <t>Badaoui</t>
  </si>
  <si>
    <t>Hermann</t>
  </si>
  <si>
    <t>Cohen</t>
  </si>
  <si>
    <t>Kosterman</t>
  </si>
  <si>
    <t>Dagdag</t>
  </si>
  <si>
    <t>Woerdenbach</t>
  </si>
  <si>
    <t>Versloot</t>
  </si>
  <si>
    <t>Weger</t>
  </si>
  <si>
    <t>Stauthamer</t>
  </si>
  <si>
    <t>Baumgartner</t>
  </si>
  <si>
    <t>Anton de Wit</t>
  </si>
  <si>
    <t>Bart Grosveld</t>
  </si>
  <si>
    <t>Christiaan bax</t>
  </si>
  <si>
    <t>Tomy klein Zieverink</t>
  </si>
  <si>
    <t>Zulte Waregem</t>
  </si>
  <si>
    <t>AZ</t>
  </si>
  <si>
    <t>VVV Venlo</t>
  </si>
  <si>
    <t>Vitesse/AGOVV</t>
  </si>
  <si>
    <t>RBC Roosendaal</t>
  </si>
  <si>
    <t>Roda JC</t>
  </si>
  <si>
    <t>TOTO</t>
  </si>
  <si>
    <t>Eindstand Poule B</t>
  </si>
  <si>
    <t>Teambegeleiders 2012</t>
  </si>
  <si>
    <t>Zenit/St.Petersburg</t>
  </si>
  <si>
    <t>FC.Den Bosch</t>
  </si>
  <si>
    <t>VVV-Helmondsport</t>
  </si>
  <si>
    <t>Pérez</t>
  </si>
  <si>
    <t>Van den Hurk</t>
  </si>
  <si>
    <t>Koekoek</t>
  </si>
  <si>
    <t>Van der Lip</t>
  </si>
  <si>
    <t>Spinhoven</t>
  </si>
  <si>
    <t>Begeleider</t>
  </si>
  <si>
    <t>Aantal spelers</t>
  </si>
  <si>
    <t>1e</t>
  </si>
  <si>
    <t>2e</t>
  </si>
  <si>
    <t>3e</t>
  </si>
  <si>
    <t>4e</t>
  </si>
  <si>
    <t>5e</t>
  </si>
  <si>
    <t>Edwin v. Dijk</t>
  </si>
  <si>
    <t>Gerrit v/d Mijl</t>
  </si>
  <si>
    <t>Thewie Staal</t>
  </si>
  <si>
    <t>Ama Kora Souhuwat</t>
  </si>
  <si>
    <t>Aanwezig</t>
  </si>
  <si>
    <t>Teams</t>
  </si>
  <si>
    <t>Gert Jan Moraal</t>
  </si>
  <si>
    <t>Cees v. Kranenburg</t>
  </si>
  <si>
    <t>Wilco v. Dijk</t>
  </si>
  <si>
    <t>Bram v/d Velden</t>
  </si>
  <si>
    <t>Ron de Jager</t>
  </si>
  <si>
    <t>Tjard/Mark</t>
  </si>
  <si>
    <t>Inmar</t>
  </si>
  <si>
    <t>H.V.&amp; C.V.Quick</t>
  </si>
  <si>
    <t>Zenit St.Petersburg</t>
  </si>
  <si>
    <t>SK Rapid Wien</t>
  </si>
  <si>
    <t>SV Argon</t>
  </si>
  <si>
    <t>FC Groningen</t>
  </si>
  <si>
    <t>C.V.V. Vriendenschaar</t>
  </si>
  <si>
    <t>Ferry Kragten</t>
  </si>
  <si>
    <t>CULEMBORG CUP  2012</t>
  </si>
  <si>
    <t>VRIENDENSCHAAR</t>
  </si>
  <si>
    <t>CONSUMPTIEBON</t>
  </si>
  <si>
    <t>GOED VOOR 1 CONSUMPTIE</t>
  </si>
  <si>
    <t>SNACKBON</t>
  </si>
  <si>
    <t xml:space="preserve">GOED VOOR 1 SNACK   </t>
  </si>
  <si>
    <t>Willem Jan</t>
  </si>
  <si>
    <t>Kai</t>
  </si>
  <si>
    <t>Ted</t>
  </si>
  <si>
    <t>Fabian</t>
  </si>
  <si>
    <t>Shai</t>
  </si>
  <si>
    <t>Bas v Pelt</t>
  </si>
  <si>
    <t>Troy</t>
  </si>
  <si>
    <t>Mees</t>
  </si>
  <si>
    <t>Chris</t>
  </si>
  <si>
    <t>Bas Paardekoper</t>
  </si>
  <si>
    <t>Machiel</t>
  </si>
  <si>
    <t>Claudio</t>
  </si>
  <si>
    <t>Duco</t>
  </si>
  <si>
    <t>Steven</t>
  </si>
  <si>
    <t>Kevin</t>
  </si>
  <si>
    <t>j.Henry</t>
  </si>
  <si>
    <t>Yannick</t>
  </si>
  <si>
    <t>tijd</t>
  </si>
  <si>
    <t>nargeseke</t>
  </si>
  <si>
    <t>fecunda</t>
  </si>
  <si>
    <t>ed</t>
  </si>
  <si>
    <t>12.15</t>
  </si>
  <si>
    <t>13.00</t>
  </si>
  <si>
    <t>NAC Breda</t>
  </si>
  <si>
    <t>Fortuna Sittard</t>
  </si>
  <si>
    <t>RC Genk</t>
  </si>
  <si>
    <t>CVV Vriendenschaar</t>
  </si>
  <si>
    <t>Willem II / RKC</t>
  </si>
  <si>
    <t>Wintercup 2013</t>
  </si>
  <si>
    <t>10.00</t>
  </si>
  <si>
    <t>10.50</t>
  </si>
  <si>
    <t>11.40</t>
  </si>
  <si>
    <t>13.50</t>
  </si>
  <si>
    <t>10.25</t>
  </si>
  <si>
    <t>11.15</t>
  </si>
  <si>
    <t>12.05</t>
  </si>
  <si>
    <t>13.25</t>
  </si>
  <si>
    <t>14.15</t>
  </si>
  <si>
    <t>Plaats 7 en 8</t>
  </si>
  <si>
    <t>Plaats 9 en 10</t>
  </si>
  <si>
    <t>Plaats  11 en 12</t>
  </si>
  <si>
    <t>Plaats  5 en 6</t>
  </si>
  <si>
    <t>Plaats  3 en 4</t>
  </si>
  <si>
    <t xml:space="preserve"> EINDSTAND</t>
  </si>
  <si>
    <t>R.Brinkman</t>
  </si>
  <si>
    <t>H.v/d Berg</t>
  </si>
  <si>
    <t>B.Schoofs</t>
  </si>
  <si>
    <t>W.v.Arnhem</t>
  </si>
  <si>
    <t>J.v.Eijsden</t>
  </si>
  <si>
    <t>D.Brinkman</t>
  </si>
  <si>
    <t>14.50</t>
  </si>
  <si>
    <t>15.15</t>
  </si>
  <si>
    <t>15.45</t>
  </si>
  <si>
    <t xml:space="preserve">C-junioren                  </t>
  </si>
  <si>
    <t>Zaterdag</t>
  </si>
  <si>
    <t>PEC Zwolle</t>
  </si>
  <si>
    <t>wns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</si>
</sst>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29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i/>
      <sz val="10"/>
      <color indexed="39"/>
      <name val="Arial"/>
      <family val="2"/>
    </font>
    <font>
      <i/>
      <sz val="18"/>
      <color indexed="10"/>
      <name val="Arial"/>
      <family val="2"/>
    </font>
    <font>
      <i/>
      <sz val="18"/>
      <color indexed="12"/>
      <name val="Arial"/>
      <family val="2"/>
    </font>
    <font>
      <i/>
      <sz val="18"/>
      <name val="Arial"/>
      <family val="2"/>
    </font>
    <font>
      <i/>
      <sz val="18"/>
      <color indexed="39"/>
      <name val="Arial"/>
      <family val="2"/>
    </font>
    <font>
      <i/>
      <sz val="18"/>
      <color indexed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color indexed="9"/>
      <name val="Arial"/>
      <family val="2"/>
    </font>
    <font>
      <b/>
      <sz val="18"/>
      <color indexed="9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11"/>
      <name val="Verdana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name val="Verdana"/>
      <family val="2"/>
    </font>
    <font>
      <sz val="2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Verdana"/>
      <family val="2"/>
    </font>
    <font>
      <sz val="12"/>
      <name val="Verdana"/>
      <family val="2"/>
    </font>
    <font>
      <b/>
      <sz val="10"/>
      <color indexed="9"/>
      <name val="Arial"/>
      <family val="2"/>
    </font>
    <font>
      <b/>
      <sz val="12"/>
      <name val="Verdana"/>
      <family val="2"/>
    </font>
    <font>
      <b/>
      <sz val="14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sz val="10"/>
      <color indexed="12"/>
      <name val="Arial"/>
      <family val="2"/>
    </font>
    <font>
      <b/>
      <sz val="14"/>
      <name val="Calibri"/>
      <family val="2"/>
    </font>
    <font>
      <b/>
      <sz val="10"/>
      <color indexed="12"/>
      <name val="Arial"/>
      <family val="2"/>
    </font>
    <font>
      <sz val="14"/>
      <color indexed="8"/>
      <name val="Calibri"/>
      <family val="2"/>
    </font>
    <font>
      <b/>
      <sz val="9"/>
      <color indexed="12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color indexed="30"/>
      <name val="Arial"/>
      <family val="2"/>
    </font>
    <font>
      <sz val="9"/>
      <name val="Arial"/>
      <family val="2"/>
    </font>
    <font>
      <b/>
      <sz val="11"/>
      <color indexed="10"/>
      <name val="Arial"/>
      <family val="2"/>
    </font>
    <font>
      <b/>
      <sz val="16"/>
      <color indexed="10"/>
      <name val="Arial"/>
      <family val="2"/>
    </font>
    <font>
      <b/>
      <sz val="16"/>
      <color indexed="62"/>
      <name val="Arial"/>
      <family val="2"/>
    </font>
    <font>
      <b/>
      <sz val="16"/>
      <color indexed="18"/>
      <name val="Arial"/>
      <family val="2"/>
    </font>
    <font>
      <b/>
      <sz val="14"/>
      <color indexed="62"/>
      <name val="Arial"/>
      <family val="2"/>
    </font>
    <font>
      <b/>
      <sz val="14"/>
      <color indexed="49"/>
      <name val="Arial"/>
      <family val="2"/>
    </font>
    <font>
      <b/>
      <sz val="16"/>
      <color indexed="51"/>
      <name val="Arial"/>
      <family val="2"/>
    </font>
    <font>
      <b/>
      <sz val="16"/>
      <color indexed="52"/>
      <name val="Arial"/>
      <family val="2"/>
    </font>
    <font>
      <b/>
      <sz val="14"/>
      <color indexed="52"/>
      <name val="Arial"/>
      <family val="2"/>
    </font>
    <font>
      <b/>
      <sz val="18"/>
      <color indexed="62"/>
      <name val="Arial"/>
      <family val="2"/>
    </font>
    <font>
      <b/>
      <sz val="16"/>
      <color indexed="60"/>
      <name val="Arial"/>
      <family val="2"/>
    </font>
    <font>
      <b/>
      <sz val="16"/>
      <color indexed="10"/>
      <name val="Arial"/>
      <family val="2"/>
    </font>
    <font>
      <b/>
      <sz val="14"/>
      <color indexed="60"/>
      <name val="Arial"/>
      <family val="2"/>
    </font>
    <font>
      <b/>
      <sz val="14"/>
      <color indexed="51"/>
      <name val="Arial"/>
      <family val="2"/>
    </font>
    <font>
      <b/>
      <sz val="14"/>
      <color indexed="10"/>
      <name val="Arial"/>
      <family val="2"/>
    </font>
    <font>
      <b/>
      <sz val="16"/>
      <color indexed="17"/>
      <name val="Arial"/>
      <family val="2"/>
    </font>
    <font>
      <b/>
      <sz val="14"/>
      <color indexed="17"/>
      <name val="Arial"/>
      <family val="2"/>
    </font>
    <font>
      <b/>
      <sz val="16"/>
      <color indexed="20"/>
      <name val="Arial"/>
      <family val="2"/>
    </font>
    <font>
      <b/>
      <sz val="14"/>
      <color indexed="20"/>
      <name val="Arial"/>
      <family val="2"/>
    </font>
    <font>
      <b/>
      <sz val="16"/>
      <color indexed="20"/>
      <name val="Arial"/>
      <family val="2"/>
    </font>
    <font>
      <b/>
      <sz val="14"/>
      <color indexed="18"/>
      <name val="Arial"/>
      <family val="2"/>
    </font>
    <font>
      <b/>
      <sz val="16"/>
      <color indexed="58"/>
      <name val="Arial"/>
      <family val="2"/>
    </font>
    <font>
      <b/>
      <sz val="14"/>
      <color indexed="58"/>
      <name val="Arial"/>
      <family val="2"/>
    </font>
    <font>
      <b/>
      <sz val="16"/>
      <color indexed="18"/>
      <name val="Arial"/>
      <family val="2"/>
    </font>
    <font>
      <b/>
      <sz val="14"/>
      <color indexed="18"/>
      <name val="Arial"/>
      <family val="2"/>
    </font>
    <font>
      <sz val="28"/>
      <name val="Arial"/>
      <family val="2"/>
    </font>
    <font>
      <sz val="18"/>
      <name val="Arial"/>
      <family val="2"/>
    </font>
    <font>
      <sz val="24"/>
      <name val="Arial"/>
      <family val="2"/>
    </font>
    <font>
      <i/>
      <sz val="24"/>
      <color indexed="10"/>
      <name val="Arial"/>
      <family val="2"/>
    </font>
    <font>
      <i/>
      <sz val="24"/>
      <name val="Arial"/>
      <family val="2"/>
    </font>
    <font>
      <i/>
      <sz val="18"/>
      <color indexed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4"/>
      <color rgb="FF002060"/>
      <name val="Arial"/>
      <family val="2"/>
    </font>
    <font>
      <b/>
      <sz val="16"/>
      <color rgb="FF002060"/>
      <name val="Arial"/>
      <family val="2"/>
    </font>
    <font>
      <sz val="10"/>
      <color rgb="FF002060"/>
      <name val="Arial"/>
      <family val="2"/>
    </font>
    <font>
      <b/>
      <sz val="18"/>
      <color rgb="FF002060"/>
      <name val="Arial"/>
      <family val="2"/>
    </font>
    <font>
      <i/>
      <sz val="14"/>
      <name val="Monotype Corsiva"/>
      <family val="4"/>
    </font>
    <font>
      <sz val="10"/>
      <name val="Arial Black"/>
      <family val="2"/>
    </font>
    <font>
      <sz val="10"/>
      <name val="Times New Roman"/>
      <family val="1"/>
    </font>
    <font>
      <sz val="18"/>
      <name val="Times New Roman"/>
      <family val="1"/>
    </font>
    <font>
      <sz val="18"/>
      <name val="Arial Black"/>
      <family val="2"/>
    </font>
    <font>
      <sz val="14"/>
      <name val="Times New Roman"/>
      <family val="1"/>
    </font>
    <font>
      <b/>
      <sz val="18"/>
      <color indexed="12"/>
      <name val="Arial"/>
      <family val="2"/>
    </font>
    <font>
      <b/>
      <i/>
      <sz val="16"/>
      <name val="Monotype Corsiva"/>
      <family val="4"/>
    </font>
    <font>
      <sz val="16"/>
      <name val="Verdana"/>
      <family val="2"/>
    </font>
    <font>
      <b/>
      <sz val="22"/>
      <name val="Times New Roman"/>
      <family val="1"/>
    </font>
    <font>
      <b/>
      <sz val="22"/>
      <name val="Monotype Corsiva"/>
      <family val="4"/>
    </font>
    <font>
      <sz val="11"/>
      <name val="Arial"/>
      <family val="2"/>
    </font>
    <font>
      <b/>
      <sz val="12"/>
      <name val="Snowdrift"/>
      <family val="5"/>
    </font>
    <font>
      <sz val="10"/>
      <name val="Snowdrift"/>
      <family val="5"/>
    </font>
    <font>
      <b/>
      <sz val="18"/>
      <name val="Snowdrift"/>
      <family val="5"/>
    </font>
    <font>
      <i/>
      <sz val="12"/>
      <name val="Arial"/>
      <family val="2"/>
    </font>
    <font>
      <i/>
      <sz val="12"/>
      <name val="Snowdrift"/>
      <family val="5"/>
    </font>
    <font>
      <b/>
      <i/>
      <sz val="18"/>
      <name val="Snowdrift"/>
      <family val="5"/>
    </font>
    <font>
      <b/>
      <i/>
      <sz val="12"/>
      <name val="Snowdrift"/>
      <family val="5"/>
    </font>
    <font>
      <b/>
      <i/>
      <sz val="12"/>
      <name val="Arial"/>
      <family val="2"/>
    </font>
    <font>
      <i/>
      <sz val="10"/>
      <name val="Snowdrift"/>
      <family val="5"/>
    </font>
    <font>
      <b/>
      <i/>
      <sz val="12"/>
      <color indexed="9"/>
      <name val="Snowdrift"/>
      <family val="5"/>
    </font>
    <font>
      <b/>
      <i/>
      <sz val="12"/>
      <color indexed="9"/>
      <name val="Arial"/>
      <family val="2"/>
    </font>
    <font>
      <i/>
      <sz val="14"/>
      <name val="Arial"/>
      <family val="2"/>
    </font>
    <font>
      <i/>
      <sz val="14"/>
      <name val="Snowdrift"/>
      <family val="5"/>
    </font>
    <font>
      <b/>
      <i/>
      <sz val="24"/>
      <name val="Bookman Old Style"/>
      <family val="1"/>
    </font>
    <font>
      <b/>
      <i/>
      <sz val="10"/>
      <name val="Snowdrift"/>
      <family val="5"/>
    </font>
    <font>
      <i/>
      <sz val="18"/>
      <name val="Snowdrift"/>
      <family val="5"/>
    </font>
    <font>
      <b/>
      <i/>
      <sz val="24"/>
      <name val="Snowdrift"/>
      <family val="5"/>
    </font>
    <font>
      <b/>
      <sz val="26"/>
      <name val="Snowdrift"/>
      <family val="5"/>
    </font>
    <font>
      <b/>
      <i/>
      <sz val="12"/>
      <color rgb="FF002060"/>
      <name val="Snowdrift"/>
      <family val="5"/>
    </font>
    <font>
      <i/>
      <sz val="12"/>
      <color rgb="FFFF0000"/>
      <name val="Snowdrift"/>
      <family val="5"/>
    </font>
    <font>
      <b/>
      <i/>
      <sz val="18"/>
      <color rgb="FF0000FF"/>
      <name val="Arial"/>
      <family val="2"/>
    </font>
    <font>
      <i/>
      <sz val="14"/>
      <color rgb="FFFF0000"/>
      <name val="Snowdrift"/>
      <family val="5"/>
    </font>
    <font>
      <b/>
      <i/>
      <sz val="12"/>
      <color rgb="FF0000FF"/>
      <name val="Snowdrift"/>
      <family val="5"/>
    </font>
    <font>
      <i/>
      <sz val="11"/>
      <color rgb="FF7030A0"/>
      <name val="Snowdrift"/>
      <family val="5"/>
    </font>
    <font>
      <i/>
      <sz val="12"/>
      <color rgb="FF7030A0"/>
      <name val="Snowdrift"/>
      <family val="5"/>
    </font>
    <font>
      <b/>
      <i/>
      <sz val="12"/>
      <color rgb="FFA50021"/>
      <name val="Arial"/>
      <family val="2"/>
    </font>
    <font>
      <b/>
      <i/>
      <sz val="12"/>
      <color rgb="FFFF0000"/>
      <name val="Arial"/>
      <family val="2"/>
    </font>
    <font>
      <b/>
      <i/>
      <sz val="12"/>
      <color rgb="FF0000FF"/>
      <name val="Arial"/>
      <family val="2"/>
    </font>
    <font>
      <i/>
      <sz val="14"/>
      <color rgb="FFFF0000"/>
      <name val="Arial"/>
      <family val="2"/>
    </font>
    <font>
      <b/>
      <i/>
      <sz val="14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rgb="FF002060"/>
      </left>
      <right/>
      <top style="double">
        <color rgb="FF002060"/>
      </top>
      <bottom style="thin">
        <color indexed="64"/>
      </bottom>
      <diagonal/>
    </border>
    <border>
      <left/>
      <right/>
      <top style="double">
        <color rgb="FF002060"/>
      </top>
      <bottom style="thin">
        <color indexed="64"/>
      </bottom>
      <diagonal/>
    </border>
    <border>
      <left/>
      <right style="double">
        <color rgb="FF002060"/>
      </right>
      <top style="double">
        <color rgb="FF002060"/>
      </top>
      <bottom style="thin">
        <color indexed="64"/>
      </bottom>
      <diagonal/>
    </border>
    <border>
      <left style="double">
        <color rgb="FF002060"/>
      </left>
      <right/>
      <top/>
      <bottom/>
      <diagonal/>
    </border>
    <border>
      <left/>
      <right style="double">
        <color rgb="FF002060"/>
      </right>
      <top/>
      <bottom/>
      <diagonal/>
    </border>
    <border>
      <left style="double">
        <color rgb="FF002060"/>
      </left>
      <right/>
      <top style="thin">
        <color indexed="64"/>
      </top>
      <bottom style="thin">
        <color indexed="64"/>
      </bottom>
      <diagonal/>
    </border>
    <border>
      <left/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/>
      <top style="thin">
        <color indexed="64"/>
      </top>
      <bottom style="double">
        <color rgb="FF002060"/>
      </bottom>
      <diagonal/>
    </border>
    <border>
      <left/>
      <right/>
      <top style="thin">
        <color indexed="64"/>
      </top>
      <bottom style="double">
        <color rgb="FF002060"/>
      </bottom>
      <diagonal/>
    </border>
    <border>
      <left/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double">
        <color rgb="FF002060"/>
      </bottom>
      <diagonal/>
    </border>
    <border>
      <left style="double">
        <color theme="3" tint="-0.24994659260841701"/>
      </left>
      <right style="thin">
        <color indexed="64"/>
      </right>
      <top style="double">
        <color theme="3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theme="3" tint="-0.24994659260841701"/>
      </top>
      <bottom style="medium">
        <color indexed="64"/>
      </bottom>
      <diagonal/>
    </border>
    <border>
      <left style="thin">
        <color indexed="64"/>
      </left>
      <right/>
      <top style="double">
        <color theme="3" tint="-0.24994659260841701"/>
      </top>
      <bottom style="medium">
        <color indexed="64"/>
      </bottom>
      <diagonal/>
    </border>
    <border>
      <left/>
      <right/>
      <top style="double">
        <color theme="3" tint="-0.24994659260841701"/>
      </top>
      <bottom style="medium">
        <color indexed="64"/>
      </bottom>
      <diagonal/>
    </border>
    <border>
      <left/>
      <right style="thin">
        <color indexed="64"/>
      </right>
      <top style="double">
        <color theme="3" tint="-0.24994659260841701"/>
      </top>
      <bottom style="medium">
        <color indexed="64"/>
      </bottom>
      <diagonal/>
    </border>
    <border>
      <left/>
      <right style="double">
        <color theme="3" tint="-0.24994659260841701"/>
      </right>
      <top style="double">
        <color theme="3" tint="-0.24994659260841701"/>
      </top>
      <bottom style="medium">
        <color indexed="64"/>
      </bottom>
      <diagonal/>
    </border>
    <border>
      <left style="double">
        <color theme="3" tint="-0.24994659260841701"/>
      </left>
      <right/>
      <top/>
      <bottom/>
      <diagonal/>
    </border>
    <border>
      <left/>
      <right style="double">
        <color theme="3" tint="-0.24994659260841701"/>
      </right>
      <top/>
      <bottom/>
      <diagonal/>
    </border>
    <border>
      <left style="double">
        <color theme="3" tint="-0.2499465926084170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 tint="-0.24994659260841701"/>
      </right>
      <top style="double">
        <color indexed="64"/>
      </top>
      <bottom style="thin">
        <color indexed="64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theme="3" tint="-0.24994659260841701"/>
      </right>
      <top style="thin">
        <color indexed="64"/>
      </top>
      <bottom style="double">
        <color indexed="64"/>
      </bottom>
      <diagonal/>
    </border>
    <border>
      <left style="double">
        <color theme="3" tint="-0.2499465926084170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theme="3" tint="-0.24994659260841701"/>
      </right>
      <top style="medium">
        <color indexed="64"/>
      </top>
      <bottom style="medium">
        <color indexed="64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 tint="-0.24994659260841701"/>
      </right>
      <top style="thin">
        <color indexed="64"/>
      </top>
      <bottom style="thin">
        <color indexed="64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double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3" tint="-0.24994659260841701"/>
      </bottom>
      <diagonal/>
    </border>
    <border>
      <left style="thin">
        <color indexed="64"/>
      </left>
      <right/>
      <top style="medium">
        <color indexed="64"/>
      </top>
      <bottom style="double">
        <color theme="3" tint="-0.24994659260841701"/>
      </bottom>
      <diagonal/>
    </border>
    <border>
      <left/>
      <right/>
      <top style="medium">
        <color indexed="64"/>
      </top>
      <bottom style="double">
        <color theme="3" tint="-0.24994659260841701"/>
      </bottom>
      <diagonal/>
    </border>
    <border>
      <left/>
      <right style="thin">
        <color indexed="64"/>
      </right>
      <top style="medium">
        <color indexed="64"/>
      </top>
      <bottom style="double">
        <color theme="3" tint="-0.24994659260841701"/>
      </bottom>
      <diagonal/>
    </border>
    <border>
      <left style="thin">
        <color indexed="64"/>
      </left>
      <right style="double">
        <color theme="3" tint="-0.24994659260841701"/>
      </right>
      <top style="thin">
        <color indexed="64"/>
      </top>
      <bottom style="double">
        <color theme="3" tint="-0.24994659260841701"/>
      </bottom>
      <diagonal/>
    </border>
  </borders>
  <cellStyleXfs count="1">
    <xf numFmtId="0" fontId="0" fillId="0" borderId="0"/>
  </cellStyleXfs>
  <cellXfs count="1095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1" xfId="0" applyFont="1" applyBorder="1"/>
    <xf numFmtId="0" fontId="4" fillId="0" borderId="2" xfId="0" applyFont="1" applyBorder="1"/>
    <xf numFmtId="0" fontId="5" fillId="0" borderId="2" xfId="0" applyFont="1" applyFill="1" applyBorder="1"/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5" fillId="0" borderId="3" xfId="0" applyFont="1" applyFill="1" applyBorder="1"/>
    <xf numFmtId="0" fontId="4" fillId="0" borderId="4" xfId="0" applyFont="1" applyBorder="1"/>
    <xf numFmtId="0" fontId="4" fillId="0" borderId="5" xfId="0" applyFont="1" applyFill="1" applyBorder="1"/>
    <xf numFmtId="0" fontId="5" fillId="0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Fill="1" applyBorder="1"/>
    <xf numFmtId="0" fontId="4" fillId="0" borderId="8" xfId="0" applyFont="1" applyFill="1" applyBorder="1"/>
    <xf numFmtId="0" fontId="5" fillId="0" borderId="10" xfId="0" applyFont="1" applyFill="1" applyBorder="1" applyAlignment="1">
      <alignment horizontal="center"/>
    </xf>
    <xf numFmtId="0" fontId="4" fillId="0" borderId="5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6" xfId="0" applyFont="1" applyBorder="1"/>
    <xf numFmtId="0" fontId="4" fillId="0" borderId="3" xfId="0" applyFont="1" applyBorder="1"/>
    <xf numFmtId="0" fontId="5" fillId="0" borderId="7" xfId="0" applyFont="1" applyFill="1" applyBorder="1" applyAlignment="1">
      <alignment horizontal="center"/>
    </xf>
    <xf numFmtId="0" fontId="4" fillId="0" borderId="7" xfId="0" applyFont="1" applyBorder="1"/>
    <xf numFmtId="0" fontId="4" fillId="0" borderId="11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0" fontId="5" fillId="0" borderId="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0" fillId="0" borderId="0" xfId="0" applyNumberFormat="1"/>
    <xf numFmtId="0" fontId="0" fillId="0" borderId="0" xfId="0" applyBorder="1"/>
    <xf numFmtId="0" fontId="5" fillId="0" borderId="0" xfId="0" applyFont="1" applyFill="1" applyBorder="1"/>
    <xf numFmtId="0" fontId="4" fillId="0" borderId="0" xfId="0" applyFont="1" applyBorder="1" applyAlignment="1">
      <alignment horizontal="center"/>
    </xf>
    <xf numFmtId="0" fontId="0" fillId="0" borderId="0" xfId="0" applyFill="1"/>
    <xf numFmtId="0" fontId="4" fillId="0" borderId="0" xfId="0" applyFont="1" applyFill="1" applyBorder="1"/>
    <xf numFmtId="0" fontId="11" fillId="0" borderId="15" xfId="0" applyFont="1" applyBorder="1"/>
    <xf numFmtId="0" fontId="11" fillId="0" borderId="16" xfId="0" applyFont="1" applyBorder="1"/>
    <xf numFmtId="0" fontId="11" fillId="0" borderId="20" xfId="0" applyFont="1" applyBorder="1"/>
    <xf numFmtId="0" fontId="11" fillId="0" borderId="21" xfId="0" applyFont="1" applyBorder="1"/>
    <xf numFmtId="0" fontId="0" fillId="0" borderId="0" xfId="0" applyFill="1" applyBorder="1"/>
    <xf numFmtId="0" fontId="0" fillId="0" borderId="7" xfId="0" applyBorder="1"/>
    <xf numFmtId="0" fontId="0" fillId="0" borderId="0" xfId="0" applyFill="1" applyBorder="1" applyAlignment="1">
      <alignment horizontal="left"/>
    </xf>
    <xf numFmtId="0" fontId="12" fillId="0" borderId="0" xfId="0" applyFont="1" applyBorder="1"/>
    <xf numFmtId="0" fontId="11" fillId="0" borderId="0" xfId="0" applyFont="1" applyBorder="1"/>
    <xf numFmtId="0" fontId="5" fillId="0" borderId="3" xfId="0" applyFont="1" applyFill="1" applyBorder="1" applyAlignment="1">
      <alignment horizontal="center"/>
    </xf>
    <xf numFmtId="0" fontId="4" fillId="0" borderId="2" xfId="0" applyFont="1" applyFill="1" applyBorder="1"/>
    <xf numFmtId="0" fontId="0" fillId="0" borderId="1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5" fillId="0" borderId="0" xfId="0" applyFont="1" applyFill="1" applyBorder="1"/>
    <xf numFmtId="0" fontId="4" fillId="0" borderId="2" xfId="0" applyFont="1" applyFill="1" applyBorder="1" applyAlignment="1">
      <alignment horizontal="left"/>
    </xf>
    <xf numFmtId="0" fontId="4" fillId="0" borderId="25" xfId="0" applyFont="1" applyBorder="1"/>
    <xf numFmtId="0" fontId="4" fillId="0" borderId="27" xfId="0" applyFont="1" applyBorder="1" applyAlignment="1">
      <alignment horizontal="center"/>
    </xf>
    <xf numFmtId="0" fontId="4" fillId="0" borderId="26" xfId="0" applyFont="1" applyBorder="1"/>
    <xf numFmtId="0" fontId="4" fillId="0" borderId="20" xfId="0" applyFont="1" applyFill="1" applyBorder="1"/>
    <xf numFmtId="0" fontId="4" fillId="0" borderId="20" xfId="0" applyFont="1" applyFill="1" applyBorder="1" applyAlignment="1">
      <alignment horizontal="left"/>
    </xf>
    <xf numFmtId="0" fontId="4" fillId="0" borderId="11" xfId="0" applyFont="1" applyBorder="1"/>
    <xf numFmtId="0" fontId="7" fillId="0" borderId="9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4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4" fillId="0" borderId="19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27" xfId="0" applyFont="1" applyBorder="1"/>
    <xf numFmtId="0" fontId="4" fillId="0" borderId="40" xfId="0" applyFont="1" applyBorder="1"/>
    <xf numFmtId="0" fontId="4" fillId="0" borderId="41" xfId="0" applyFont="1" applyBorder="1"/>
    <xf numFmtId="0" fontId="5" fillId="0" borderId="25" xfId="0" applyFont="1" applyFill="1" applyBorder="1" applyAlignment="1">
      <alignment horizontal="center"/>
    </xf>
    <xf numFmtId="0" fontId="4" fillId="0" borderId="28" xfId="0" applyFont="1" applyBorder="1"/>
    <xf numFmtId="0" fontId="4" fillId="0" borderId="42" xfId="0" applyFont="1" applyBorder="1"/>
    <xf numFmtId="0" fontId="4" fillId="0" borderId="43" xfId="0" applyFont="1" applyBorder="1" applyAlignment="1">
      <alignment horizontal="center"/>
    </xf>
    <xf numFmtId="0" fontId="4" fillId="0" borderId="44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/>
    <xf numFmtId="0" fontId="0" fillId="0" borderId="39" xfId="0" applyBorder="1"/>
    <xf numFmtId="0" fontId="17" fillId="0" borderId="7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0" xfId="0" applyFont="1" applyFill="1" applyBorder="1"/>
    <xf numFmtId="0" fontId="16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3" fillId="0" borderId="9" xfId="0" applyFont="1" applyFill="1" applyBorder="1"/>
    <xf numFmtId="0" fontId="3" fillId="0" borderId="25" xfId="0" applyFont="1" applyFill="1" applyBorder="1"/>
    <xf numFmtId="0" fontId="3" fillId="0" borderId="7" xfId="0" applyFont="1" applyFill="1" applyBorder="1"/>
    <xf numFmtId="0" fontId="3" fillId="0" borderId="2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6" xfId="0" applyFont="1" applyFill="1" applyBorder="1"/>
    <xf numFmtId="0" fontId="3" fillId="0" borderId="23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28" xfId="0" applyFont="1" applyFill="1" applyBorder="1" applyAlignment="1">
      <alignment horizontal="center"/>
    </xf>
    <xf numFmtId="0" fontId="3" fillId="0" borderId="28" xfId="0" applyFont="1" applyFill="1" applyBorder="1"/>
    <xf numFmtId="0" fontId="1" fillId="0" borderId="28" xfId="0" applyFont="1" applyFill="1" applyBorder="1"/>
    <xf numFmtId="0" fontId="3" fillId="0" borderId="9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3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21" fillId="0" borderId="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22" fillId="0" borderId="0" xfId="0" applyFont="1" applyBorder="1" applyAlignment="1">
      <alignment vertical="top" wrapText="1"/>
    </xf>
    <xf numFmtId="0" fontId="0" fillId="0" borderId="0" xfId="0" applyNumberFormat="1" applyBorder="1"/>
    <xf numFmtId="0" fontId="18" fillId="2" borderId="9" xfId="0" applyFont="1" applyFill="1" applyBorder="1"/>
    <xf numFmtId="0" fontId="18" fillId="2" borderId="8" xfId="0" applyFont="1" applyFill="1" applyBorder="1"/>
    <xf numFmtId="0" fontId="18" fillId="2" borderId="7" xfId="0" applyFont="1" applyFill="1" applyBorder="1" applyAlignment="1">
      <alignment horizontal="center"/>
    </xf>
    <xf numFmtId="0" fontId="18" fillId="2" borderId="7" xfId="0" applyFont="1" applyFill="1" applyBorder="1"/>
    <xf numFmtId="0" fontId="18" fillId="2" borderId="9" xfId="0" applyFont="1" applyFill="1" applyBorder="1" applyAlignment="1">
      <alignment horizontal="left"/>
    </xf>
    <xf numFmtId="0" fontId="18" fillId="2" borderId="11" xfId="0" applyFont="1" applyFill="1" applyBorder="1" applyAlignment="1">
      <alignment horizontal="left"/>
    </xf>
    <xf numFmtId="0" fontId="18" fillId="2" borderId="8" xfId="0" applyFont="1" applyFill="1" applyBorder="1" applyAlignment="1">
      <alignment horizontal="left"/>
    </xf>
    <xf numFmtId="0" fontId="18" fillId="2" borderId="22" xfId="0" applyFont="1" applyFill="1" applyBorder="1" applyAlignment="1">
      <alignment horizontal="left"/>
    </xf>
    <xf numFmtId="0" fontId="18" fillId="2" borderId="2" xfId="0" applyFont="1" applyFill="1" applyBorder="1"/>
    <xf numFmtId="0" fontId="18" fillId="2" borderId="34" xfId="0" applyFont="1" applyFill="1" applyBorder="1" applyAlignment="1">
      <alignment horizontal="left"/>
    </xf>
    <xf numFmtId="0" fontId="20" fillId="2" borderId="7" xfId="0" applyFont="1" applyFill="1" applyBorder="1" applyAlignment="1">
      <alignment horizontal="left"/>
    </xf>
    <xf numFmtId="0" fontId="3" fillId="0" borderId="0" xfId="0" applyFont="1"/>
    <xf numFmtId="0" fontId="24" fillId="0" borderId="0" xfId="0" applyFont="1"/>
    <xf numFmtId="0" fontId="7" fillId="3" borderId="49" xfId="0" applyFont="1" applyFill="1" applyBorder="1"/>
    <xf numFmtId="0" fontId="7" fillId="3" borderId="50" xfId="0" applyFont="1" applyFill="1" applyBorder="1" applyAlignment="1">
      <alignment horizontal="center"/>
    </xf>
    <xf numFmtId="0" fontId="7" fillId="3" borderId="51" xfId="0" applyFont="1" applyFill="1" applyBorder="1" applyAlignment="1">
      <alignment horizontal="left"/>
    </xf>
    <xf numFmtId="0" fontId="7" fillId="3" borderId="52" xfId="0" applyFont="1" applyFill="1" applyBorder="1" applyAlignment="1">
      <alignment horizontal="left"/>
    </xf>
    <xf numFmtId="0" fontId="7" fillId="3" borderId="53" xfId="0" applyFont="1" applyFill="1" applyBorder="1" applyAlignment="1">
      <alignment horizontal="left"/>
    </xf>
    <xf numFmtId="0" fontId="7" fillId="3" borderId="51" xfId="0" applyFont="1" applyFill="1" applyBorder="1"/>
    <xf numFmtId="0" fontId="7" fillId="3" borderId="52" xfId="0" applyFont="1" applyFill="1" applyBorder="1"/>
    <xf numFmtId="0" fontId="7" fillId="3" borderId="51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0" fillId="0" borderId="55" xfId="0" applyBorder="1"/>
    <xf numFmtId="0" fontId="28" fillId="0" borderId="0" xfId="0" applyFont="1"/>
    <xf numFmtId="0" fontId="28" fillId="3" borderId="0" xfId="0" applyFont="1" applyFill="1" applyAlignment="1"/>
    <xf numFmtId="0" fontId="28" fillId="3" borderId="50" xfId="0" applyFont="1" applyFill="1" applyBorder="1" applyAlignment="1">
      <alignment horizontal="left"/>
    </xf>
    <xf numFmtId="0" fontId="28" fillId="3" borderId="0" xfId="0" applyFont="1" applyFill="1"/>
    <xf numFmtId="0" fontId="7" fillId="0" borderId="19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30" fillId="0" borderId="0" xfId="0" applyFont="1" applyBorder="1" applyAlignment="1"/>
    <xf numFmtId="164" fontId="4" fillId="0" borderId="7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3" xfId="0" applyFont="1" applyBorder="1"/>
    <xf numFmtId="0" fontId="17" fillId="0" borderId="7" xfId="0" applyFont="1" applyBorder="1"/>
    <xf numFmtId="14" fontId="17" fillId="0" borderId="7" xfId="0" applyNumberFormat="1" applyFont="1" applyBorder="1"/>
    <xf numFmtId="0" fontId="17" fillId="0" borderId="23" xfId="0" applyFont="1" applyBorder="1"/>
    <xf numFmtId="14" fontId="17" fillId="0" borderId="23" xfId="0" applyNumberFormat="1" applyFont="1" applyBorder="1"/>
    <xf numFmtId="0" fontId="31" fillId="0" borderId="0" xfId="0" applyFont="1"/>
    <xf numFmtId="0" fontId="32" fillId="0" borderId="17" xfId="0" applyFont="1" applyBorder="1"/>
    <xf numFmtId="0" fontId="32" fillId="0" borderId="0" xfId="0" applyFont="1"/>
    <xf numFmtId="0" fontId="33" fillId="0" borderId="17" xfId="0" applyFont="1" applyBorder="1" applyAlignment="1">
      <alignment horizontal="center" vertical="top" wrapText="1"/>
    </xf>
    <xf numFmtId="0" fontId="29" fillId="0" borderId="0" xfId="0" applyFont="1" applyBorder="1" applyAlignment="1">
      <alignment vertical="top" wrapText="1"/>
    </xf>
    <xf numFmtId="0" fontId="32" fillId="0" borderId="0" xfId="0" applyFont="1" applyBorder="1"/>
    <xf numFmtId="0" fontId="5" fillId="4" borderId="7" xfId="0" applyFont="1" applyFill="1" applyBorder="1" applyAlignment="1">
      <alignment horizontal="center"/>
    </xf>
    <xf numFmtId="0" fontId="5" fillId="4" borderId="7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7" xfId="0" applyNumberFormat="1" applyFont="1" applyFill="1" applyBorder="1" applyAlignment="1">
      <alignment horizontal="center"/>
    </xf>
    <xf numFmtId="0" fontId="0" fillId="0" borderId="19" xfId="0" applyBorder="1"/>
    <xf numFmtId="0" fontId="0" fillId="0" borderId="35" xfId="0" applyBorder="1"/>
    <xf numFmtId="0" fontId="0" fillId="0" borderId="38" xfId="0" applyBorder="1"/>
    <xf numFmtId="0" fontId="0" fillId="0" borderId="0" xfId="0" applyBorder="1" applyAlignment="1">
      <alignment horizontal="center"/>
    </xf>
    <xf numFmtId="0" fontId="38" fillId="0" borderId="0" xfId="0" applyFont="1" applyBorder="1" applyAlignment="1"/>
    <xf numFmtId="0" fontId="38" fillId="0" borderId="27" xfId="0" applyFont="1" applyBorder="1" applyAlignment="1"/>
    <xf numFmtId="0" fontId="0" fillId="0" borderId="27" xfId="0" applyBorder="1"/>
    <xf numFmtId="0" fontId="0" fillId="0" borderId="0" xfId="0" applyBorder="1" applyAlignment="1"/>
    <xf numFmtId="0" fontId="0" fillId="0" borderId="27" xfId="0" applyBorder="1" applyAlignment="1"/>
    <xf numFmtId="49" fontId="0" fillId="0" borderId="0" xfId="0" applyNumberFormat="1" applyBorder="1"/>
    <xf numFmtId="0" fontId="39" fillId="0" borderId="0" xfId="0" applyFont="1" applyBorder="1" applyAlignment="1"/>
    <xf numFmtId="0" fontId="0" fillId="0" borderId="44" xfId="0" applyBorder="1"/>
    <xf numFmtId="0" fontId="0" fillId="0" borderId="20" xfId="0" applyBorder="1"/>
    <xf numFmtId="0" fontId="0" fillId="0" borderId="21" xfId="0" applyBorder="1"/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5" fillId="7" borderId="7" xfId="0" applyNumberFormat="1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5" fillId="8" borderId="7" xfId="0" applyNumberFormat="1" applyFont="1" applyFill="1" applyBorder="1" applyAlignment="1">
      <alignment horizontal="center"/>
    </xf>
    <xf numFmtId="0" fontId="18" fillId="9" borderId="22" xfId="0" applyFont="1" applyFill="1" applyBorder="1" applyAlignment="1">
      <alignment horizontal="left"/>
    </xf>
    <xf numFmtId="0" fontId="18" fillId="9" borderId="2" xfId="0" applyFont="1" applyFill="1" applyBorder="1"/>
    <xf numFmtId="0" fontId="18" fillId="9" borderId="34" xfId="0" applyFont="1" applyFill="1" applyBorder="1" applyAlignment="1">
      <alignment horizontal="left"/>
    </xf>
    <xf numFmtId="0" fontId="7" fillId="0" borderId="0" xfId="0" applyFont="1" applyFill="1" applyBorder="1"/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0" fillId="0" borderId="0" xfId="0" applyFont="1" applyBorder="1"/>
    <xf numFmtId="0" fontId="41" fillId="0" borderId="7" xfId="0" applyFont="1" applyBorder="1" applyAlignment="1">
      <alignment horizontal="center"/>
    </xf>
    <xf numFmtId="0" fontId="42" fillId="0" borderId="0" xfId="0" applyFont="1" applyBorder="1" applyAlignment="1"/>
    <xf numFmtId="0" fontId="0" fillId="0" borderId="59" xfId="0" applyBorder="1" applyAlignment="1">
      <alignment horizontal="center"/>
    </xf>
    <xf numFmtId="0" fontId="0" fillId="0" borderId="59" xfId="0" applyBorder="1"/>
    <xf numFmtId="0" fontId="4" fillId="0" borderId="29" xfId="0" applyFont="1" applyBorder="1"/>
    <xf numFmtId="0" fontId="4" fillId="0" borderId="28" xfId="0" applyFont="1" applyFill="1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4" xfId="0" applyBorder="1" applyAlignment="1"/>
    <xf numFmtId="0" fontId="38" fillId="0" borderId="64" xfId="0" applyFont="1" applyBorder="1" applyAlignment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7" fillId="0" borderId="17" xfId="0" applyFont="1" applyFill="1" applyBorder="1" applyAlignment="1">
      <alignment horizontal="center"/>
    </xf>
    <xf numFmtId="0" fontId="0" fillId="0" borderId="47" xfId="0" applyBorder="1"/>
    <xf numFmtId="0" fontId="0" fillId="0" borderId="11" xfId="0" applyBorder="1"/>
    <xf numFmtId="0" fontId="0" fillId="0" borderId="68" xfId="0" applyBorder="1"/>
    <xf numFmtId="0" fontId="0" fillId="0" borderId="45" xfId="0" applyBorder="1"/>
    <xf numFmtId="0" fontId="0" fillId="0" borderId="46" xfId="0" applyBorder="1"/>
    <xf numFmtId="0" fontId="0" fillId="0" borderId="56" xfId="0" applyBorder="1"/>
    <xf numFmtId="0" fontId="3" fillId="0" borderId="55" xfId="0" applyFont="1" applyBorder="1"/>
    <xf numFmtId="0" fontId="0" fillId="0" borderId="69" xfId="0" applyBorder="1"/>
    <xf numFmtId="0" fontId="0" fillId="0" borderId="18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3" fillId="0" borderId="72" xfId="0" applyFont="1" applyBorder="1"/>
    <xf numFmtId="0" fontId="48" fillId="4" borderId="45" xfId="0" applyFont="1" applyFill="1" applyBorder="1" applyAlignment="1">
      <alignment horizontal="center"/>
    </xf>
    <xf numFmtId="0" fontId="48" fillId="4" borderId="56" xfId="0" applyFont="1" applyFill="1" applyBorder="1" applyAlignment="1">
      <alignment horizontal="center"/>
    </xf>
    <xf numFmtId="0" fontId="48" fillId="2" borderId="45" xfId="0" applyFont="1" applyFill="1" applyBorder="1" applyAlignment="1">
      <alignment horizontal="center"/>
    </xf>
    <xf numFmtId="0" fontId="48" fillId="2" borderId="56" xfId="0" applyFont="1" applyFill="1" applyBorder="1" applyAlignment="1">
      <alignment horizontal="center"/>
    </xf>
    <xf numFmtId="0" fontId="48" fillId="5" borderId="45" xfId="0" applyFont="1" applyFill="1" applyBorder="1" applyAlignment="1">
      <alignment horizontal="center"/>
    </xf>
    <xf numFmtId="0" fontId="48" fillId="5" borderId="56" xfId="0" applyFont="1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74" fillId="0" borderId="0" xfId="0" applyFont="1" applyBorder="1"/>
    <xf numFmtId="0" fontId="4" fillId="0" borderId="7" xfId="0" applyFont="1" applyFill="1" applyBorder="1"/>
    <xf numFmtId="0" fontId="4" fillId="5" borderId="7" xfId="0" applyNumberFormat="1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38" fillId="0" borderId="11" xfId="0" applyFont="1" applyBorder="1" applyAlignment="1">
      <alignment horizontal="center"/>
    </xf>
    <xf numFmtId="0" fontId="5" fillId="0" borderId="7" xfId="0" applyNumberFormat="1" applyFont="1" applyFill="1" applyBorder="1" applyAlignment="1">
      <alignment horizontal="center"/>
    </xf>
    <xf numFmtId="0" fontId="0" fillId="0" borderId="7" xfId="0" applyFill="1" applyBorder="1"/>
    <xf numFmtId="0" fontId="5" fillId="10" borderId="7" xfId="0" applyFont="1" applyFill="1" applyBorder="1" applyAlignment="1">
      <alignment horizontal="center"/>
    </xf>
    <xf numFmtId="0" fontId="0" fillId="0" borderId="7" xfId="0" applyNumberFormat="1" applyFill="1" applyBorder="1"/>
    <xf numFmtId="0" fontId="0" fillId="0" borderId="7" xfId="0" applyNumberFormat="1" applyBorder="1"/>
    <xf numFmtId="0" fontId="5" fillId="10" borderId="7" xfId="0" applyNumberFormat="1" applyFont="1" applyFill="1" applyBorder="1" applyAlignment="1">
      <alignment horizontal="center"/>
    </xf>
    <xf numFmtId="0" fontId="4" fillId="6" borderId="7" xfId="0" applyNumberFormat="1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0" fillId="0" borderId="69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24" fillId="3" borderId="0" xfId="0" applyFont="1" applyFill="1" applyAlignment="1">
      <alignment horizontal="left"/>
    </xf>
    <xf numFmtId="0" fontId="3" fillId="0" borderId="49" xfId="0" applyFont="1" applyFill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23" fillId="0" borderId="8" xfId="0" applyFont="1" applyFill="1" applyBorder="1" applyAlignment="1"/>
    <xf numFmtId="0" fontId="23" fillId="0" borderId="9" xfId="0" applyFont="1" applyFill="1" applyBorder="1" applyAlignment="1"/>
    <xf numFmtId="0" fontId="23" fillId="0" borderId="9" xfId="0" applyFont="1" applyBorder="1" applyAlignment="1"/>
    <xf numFmtId="0" fontId="23" fillId="0" borderId="8" xfId="0" applyFont="1" applyBorder="1" applyAlignment="1"/>
    <xf numFmtId="0" fontId="3" fillId="13" borderId="7" xfId="0" applyFont="1" applyFill="1" applyBorder="1" applyAlignment="1">
      <alignment horizontal="center"/>
    </xf>
    <xf numFmtId="0" fontId="3" fillId="13" borderId="7" xfId="0" applyFont="1" applyFill="1" applyBorder="1"/>
    <xf numFmtId="0" fontId="3" fillId="13" borderId="23" xfId="0" applyFont="1" applyFill="1" applyBorder="1"/>
    <xf numFmtId="0" fontId="3" fillId="12" borderId="9" xfId="0" applyFont="1" applyFill="1" applyBorder="1" applyAlignment="1">
      <alignment horizontal="center"/>
    </xf>
    <xf numFmtId="0" fontId="1" fillId="12" borderId="9" xfId="0" applyFont="1" applyFill="1" applyBorder="1" applyAlignment="1">
      <alignment horizontal="center"/>
    </xf>
    <xf numFmtId="0" fontId="3" fillId="12" borderId="9" xfId="0" applyFont="1" applyFill="1" applyBorder="1"/>
    <xf numFmtId="0" fontId="1" fillId="12" borderId="9" xfId="0" applyFont="1" applyFill="1" applyBorder="1"/>
    <xf numFmtId="0" fontId="1" fillId="12" borderId="48" xfId="0" applyFont="1" applyFill="1" applyBorder="1" applyAlignment="1">
      <alignment horizontal="center"/>
    </xf>
    <xf numFmtId="0" fontId="3" fillId="12" borderId="28" xfId="0" applyFont="1" applyFill="1" applyBorder="1" applyAlignment="1">
      <alignment horizontal="center"/>
    </xf>
    <xf numFmtId="0" fontId="1" fillId="12" borderId="28" xfId="0" applyFont="1" applyFill="1" applyBorder="1" applyAlignment="1">
      <alignment horizontal="center"/>
    </xf>
    <xf numFmtId="0" fontId="3" fillId="12" borderId="28" xfId="0" applyFont="1" applyFill="1" applyBorder="1"/>
    <xf numFmtId="0" fontId="1" fillId="12" borderId="28" xfId="0" applyFont="1" applyFill="1" applyBorder="1"/>
    <xf numFmtId="0" fontId="1" fillId="12" borderId="29" xfId="0" applyFont="1" applyFill="1" applyBorder="1" applyAlignment="1">
      <alignment horizontal="center"/>
    </xf>
    <xf numFmtId="0" fontId="1" fillId="0" borderId="25" xfId="0" applyFont="1" applyFill="1" applyBorder="1"/>
    <xf numFmtId="0" fontId="1" fillId="13" borderId="7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left"/>
    </xf>
    <xf numFmtId="0" fontId="81" fillId="12" borderId="0" xfId="0" applyFont="1" applyFill="1"/>
    <xf numFmtId="0" fontId="3" fillId="0" borderId="7" xfId="0" applyFont="1" applyBorder="1"/>
    <xf numFmtId="0" fontId="1" fillId="0" borderId="7" xfId="0" applyFont="1" applyBorder="1" applyAlignment="1">
      <alignment horizontal="center"/>
    </xf>
    <xf numFmtId="0" fontId="35" fillId="2" borderId="7" xfId="0" applyFont="1" applyFill="1" applyBorder="1" applyAlignment="1"/>
    <xf numFmtId="0" fontId="82" fillId="2" borderId="7" xfId="0" applyFont="1" applyFill="1" applyBorder="1" applyAlignment="1">
      <alignment horizontal="center"/>
    </xf>
    <xf numFmtId="0" fontId="82" fillId="12" borderId="7" xfId="0" applyFont="1" applyFill="1" applyBorder="1" applyAlignment="1">
      <alignment horizontal="center"/>
    </xf>
    <xf numFmtId="0" fontId="23" fillId="0" borderId="11" xfId="0" applyFont="1" applyFill="1" applyBorder="1" applyAlignment="1"/>
    <xf numFmtId="0" fontId="23" fillId="0" borderId="11" xfId="0" applyFont="1" applyBorder="1" applyAlignment="1"/>
    <xf numFmtId="0" fontId="3" fillId="0" borderId="7" xfId="0" applyFont="1" applyBorder="1" applyAlignment="1">
      <alignment horizontal="center"/>
    </xf>
    <xf numFmtId="0" fontId="35" fillId="11" borderId="7" xfId="0" applyFont="1" applyFill="1" applyBorder="1" applyAlignment="1"/>
    <xf numFmtId="0" fontId="82" fillId="11" borderId="7" xfId="0" applyFont="1" applyFill="1" applyBorder="1" applyAlignment="1">
      <alignment horizontal="center"/>
    </xf>
    <xf numFmtId="0" fontId="18" fillId="9" borderId="0" xfId="0" applyFont="1" applyFill="1" applyBorder="1" applyAlignment="1"/>
    <xf numFmtId="0" fontId="18" fillId="0" borderId="0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23" fillId="0" borderId="9" xfId="0" applyFont="1" applyFill="1" applyBorder="1" applyAlignment="1"/>
    <xf numFmtId="0" fontId="34" fillId="0" borderId="8" xfId="0" applyFont="1" applyBorder="1" applyAlignment="1">
      <alignment vertical="center" wrapText="1"/>
    </xf>
    <xf numFmtId="0" fontId="34" fillId="0" borderId="8" xfId="0" applyFont="1" applyBorder="1" applyAlignment="1">
      <alignment wrapText="1"/>
    </xf>
    <xf numFmtId="0" fontId="18" fillId="2" borderId="89" xfId="0" applyFont="1" applyFill="1" applyBorder="1"/>
    <xf numFmtId="0" fontId="18" fillId="2" borderId="89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left"/>
    </xf>
    <xf numFmtId="0" fontId="20" fillId="2" borderId="89" xfId="0" applyFont="1" applyFill="1" applyBorder="1" applyAlignment="1">
      <alignment horizontal="left"/>
    </xf>
    <xf numFmtId="0" fontId="18" fillId="2" borderId="22" xfId="0" applyFont="1" applyFill="1" applyBorder="1" applyAlignment="1">
      <alignment horizontal="center"/>
    </xf>
    <xf numFmtId="0" fontId="4" fillId="0" borderId="49" xfId="0" applyFont="1" applyFill="1" applyBorder="1"/>
    <xf numFmtId="0" fontId="4" fillId="0" borderId="50" xfId="0" applyFont="1" applyFill="1" applyBorder="1" applyAlignment="1">
      <alignment horizontal="center"/>
    </xf>
    <xf numFmtId="0" fontId="4" fillId="0" borderId="37" xfId="0" applyFont="1" applyFill="1" applyBorder="1"/>
    <xf numFmtId="0" fontId="4" fillId="0" borderId="52" xfId="0" applyFont="1" applyFill="1" applyBorder="1"/>
    <xf numFmtId="0" fontId="4" fillId="0" borderId="51" xfId="0" applyFont="1" applyFill="1" applyBorder="1"/>
    <xf numFmtId="0" fontId="4" fillId="0" borderId="53" xfId="0" applyFont="1" applyFill="1" applyBorder="1" applyAlignment="1">
      <alignment horizontal="left"/>
    </xf>
    <xf numFmtId="0" fontId="4" fillId="0" borderId="53" xfId="0" applyFont="1" applyFill="1" applyBorder="1" applyAlignment="1">
      <alignment horizontal="center"/>
    </xf>
    <xf numFmtId="0" fontId="4" fillId="0" borderId="25" xfId="0" applyFont="1" applyFill="1" applyBorder="1"/>
    <xf numFmtId="0" fontId="4" fillId="0" borderId="26" xfId="0" applyFont="1" applyFill="1" applyBorder="1"/>
    <xf numFmtId="0" fontId="4" fillId="0" borderId="23" xfId="0" applyFont="1" applyFill="1" applyBorder="1" applyAlignment="1">
      <alignment horizontal="center"/>
    </xf>
    <xf numFmtId="0" fontId="4" fillId="0" borderId="78" xfId="0" applyFont="1" applyFill="1" applyBorder="1"/>
    <xf numFmtId="0" fontId="4" fillId="0" borderId="70" xfId="0" applyFont="1" applyFill="1" applyBorder="1"/>
    <xf numFmtId="0" fontId="4" fillId="0" borderId="76" xfId="0" applyFont="1" applyFill="1" applyBorder="1"/>
    <xf numFmtId="0" fontId="4" fillId="0" borderId="48" xfId="0" applyFont="1" applyFill="1" applyBorder="1"/>
    <xf numFmtId="0" fontId="4" fillId="0" borderId="76" xfId="0" applyFont="1" applyFill="1" applyBorder="1" applyAlignment="1">
      <alignment horizontal="left"/>
    </xf>
    <xf numFmtId="0" fontId="4" fillId="0" borderId="76" xfId="0" applyFont="1" applyFill="1" applyBorder="1" applyAlignment="1">
      <alignment horizontal="center"/>
    </xf>
    <xf numFmtId="0" fontId="4" fillId="0" borderId="49" xfId="0" applyNumberFormat="1" applyFont="1" applyFill="1" applyBorder="1"/>
    <xf numFmtId="0" fontId="4" fillId="0" borderId="50" xfId="0" applyNumberFormat="1" applyFont="1" applyFill="1" applyBorder="1" applyAlignment="1">
      <alignment horizontal="center"/>
    </xf>
    <xf numFmtId="0" fontId="4" fillId="0" borderId="51" xfId="0" applyNumberFormat="1" applyFont="1" applyFill="1" applyBorder="1"/>
    <xf numFmtId="0" fontId="4" fillId="0" borderId="52" xfId="0" applyNumberFormat="1" applyFont="1" applyFill="1" applyBorder="1"/>
    <xf numFmtId="0" fontId="4" fillId="0" borderId="53" xfId="0" applyNumberFormat="1" applyFont="1" applyFill="1" applyBorder="1"/>
    <xf numFmtId="0" fontId="4" fillId="0" borderId="25" xfId="0" applyNumberFormat="1" applyFont="1" applyFill="1" applyBorder="1"/>
    <xf numFmtId="0" fontId="4" fillId="0" borderId="26" xfId="0" applyNumberFormat="1" applyFont="1" applyFill="1" applyBorder="1"/>
    <xf numFmtId="0" fontId="4" fillId="0" borderId="23" xfId="0" applyNumberFormat="1" applyFont="1" applyFill="1" applyBorder="1" applyAlignment="1">
      <alignment horizontal="center"/>
    </xf>
    <xf numFmtId="0" fontId="4" fillId="0" borderId="53" xfId="0" applyFont="1" applyFill="1" applyBorder="1"/>
    <xf numFmtId="0" fontId="18" fillId="9" borderId="89" xfId="0" applyFont="1" applyFill="1" applyBorder="1"/>
    <xf numFmtId="0" fontId="18" fillId="9" borderId="89" xfId="0" applyFont="1" applyFill="1" applyBorder="1" applyAlignment="1">
      <alignment horizontal="center"/>
    </xf>
    <xf numFmtId="0" fontId="18" fillId="9" borderId="2" xfId="0" applyFont="1" applyFill="1" applyBorder="1" applyAlignment="1">
      <alignment horizontal="left"/>
    </xf>
    <xf numFmtId="0" fontId="20" fillId="9" borderId="89" xfId="0" applyFont="1" applyFill="1" applyBorder="1" applyAlignment="1">
      <alignment horizontal="left"/>
    </xf>
    <xf numFmtId="0" fontId="18" fillId="9" borderId="22" xfId="0" applyFont="1" applyFill="1" applyBorder="1" applyAlignment="1">
      <alignment horizontal="center"/>
    </xf>
    <xf numFmtId="0" fontId="85" fillId="0" borderId="55" xfId="0" applyFont="1" applyBorder="1"/>
    <xf numFmtId="0" fontId="85" fillId="0" borderId="46" xfId="0" applyFont="1" applyBorder="1"/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0" xfId="0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3" xfId="0" applyBorder="1" applyAlignment="1"/>
    <xf numFmtId="0" fontId="42" fillId="0" borderId="64" xfId="0" applyFont="1" applyBorder="1" applyAlignment="1"/>
    <xf numFmtId="0" fontId="41" fillId="0" borderId="0" xfId="0" applyFont="1" applyBorder="1" applyAlignment="1">
      <alignment horizontal="center"/>
    </xf>
    <xf numFmtId="0" fontId="17" fillId="0" borderId="64" xfId="0" applyFont="1" applyBorder="1"/>
    <xf numFmtId="0" fontId="17" fillId="0" borderId="0" xfId="0" applyFont="1"/>
    <xf numFmtId="0" fontId="17" fillId="0" borderId="63" xfId="0" applyFont="1" applyBorder="1"/>
    <xf numFmtId="0" fontId="17" fillId="0" borderId="64" xfId="0" applyFont="1" applyBorder="1" applyAlignment="1"/>
    <xf numFmtId="0" fontId="75" fillId="0" borderId="64" xfId="0" applyFont="1" applyBorder="1"/>
    <xf numFmtId="0" fontId="75" fillId="0" borderId="0" xfId="0" applyFont="1"/>
    <xf numFmtId="0" fontId="75" fillId="0" borderId="63" xfId="0" applyFont="1" applyBorder="1"/>
    <xf numFmtId="0" fontId="93" fillId="0" borderId="64" xfId="0" applyFont="1" applyBorder="1" applyAlignment="1"/>
    <xf numFmtId="0" fontId="1" fillId="0" borderId="64" xfId="0" applyFont="1" applyBorder="1"/>
    <xf numFmtId="0" fontId="1" fillId="0" borderId="0" xfId="0" applyFont="1"/>
    <xf numFmtId="0" fontId="1" fillId="0" borderId="63" xfId="0" applyFont="1" applyBorder="1"/>
    <xf numFmtId="0" fontId="1" fillId="0" borderId="0" xfId="0" applyFont="1" applyBorder="1"/>
    <xf numFmtId="0" fontId="4" fillId="0" borderId="7" xfId="0" applyFont="1" applyFill="1" applyBorder="1" applyAlignment="1">
      <alignment horizontal="center"/>
    </xf>
    <xf numFmtId="0" fontId="23" fillId="0" borderId="9" xfId="0" applyFont="1" applyFill="1" applyBorder="1" applyAlignment="1"/>
    <xf numFmtId="0" fontId="23" fillId="0" borderId="8" xfId="0" applyFont="1" applyFill="1" applyBorder="1" applyAlignment="1"/>
    <xf numFmtId="0" fontId="23" fillId="0" borderId="9" xfId="0" applyFont="1" applyBorder="1" applyAlignment="1"/>
    <xf numFmtId="0" fontId="23" fillId="0" borderId="8" xfId="0" applyFont="1" applyBorder="1" applyAlignment="1"/>
    <xf numFmtId="0" fontId="24" fillId="0" borderId="45" xfId="0" applyFont="1" applyFill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4" fillId="0" borderId="11" xfId="0" applyFont="1" applyBorder="1" applyAlignment="1">
      <alignment horizontal="left" vertical="center" wrapText="1"/>
    </xf>
    <xf numFmtId="0" fontId="96" fillId="0" borderId="9" xfId="0" applyFont="1" applyBorder="1"/>
    <xf numFmtId="0" fontId="96" fillId="0" borderId="7" xfId="0" applyFont="1" applyBorder="1" applyAlignment="1">
      <alignment horizontal="center" vertical="center"/>
    </xf>
    <xf numFmtId="0" fontId="97" fillId="0" borderId="9" xfId="0" applyFont="1" applyBorder="1"/>
    <xf numFmtId="0" fontId="97" fillId="0" borderId="7" xfId="0" applyFont="1" applyBorder="1" applyAlignment="1">
      <alignment horizontal="center" vertical="center"/>
    </xf>
    <xf numFmtId="0" fontId="96" fillId="0" borderId="49" xfId="0" applyFont="1" applyFill="1" applyBorder="1" applyAlignment="1"/>
    <xf numFmtId="0" fontId="96" fillId="0" borderId="51" xfId="0" applyFont="1" applyBorder="1"/>
    <xf numFmtId="0" fontId="96" fillId="0" borderId="50" xfId="0" applyFont="1" applyBorder="1" applyAlignment="1">
      <alignment horizontal="center"/>
    </xf>
    <xf numFmtId="0" fontId="96" fillId="0" borderId="25" xfId="0" applyFont="1" applyFill="1" applyBorder="1" applyAlignment="1"/>
    <xf numFmtId="0" fontId="96" fillId="0" borderId="25" xfId="0" applyFont="1" applyBorder="1" applyAlignment="1"/>
    <xf numFmtId="0" fontId="96" fillId="0" borderId="26" xfId="0" applyFont="1" applyFill="1" applyBorder="1" applyAlignment="1"/>
    <xf numFmtId="0" fontId="96" fillId="0" borderId="48" xfId="0" applyFont="1" applyBorder="1"/>
    <xf numFmtId="0" fontId="96" fillId="0" borderId="23" xfId="0" applyFont="1" applyBorder="1" applyAlignment="1">
      <alignment horizontal="center" vertical="center"/>
    </xf>
    <xf numFmtId="0" fontId="95" fillId="0" borderId="10" xfId="0" applyFont="1" applyBorder="1" applyAlignment="1">
      <alignment horizontal="left" vertical="center" wrapText="1"/>
    </xf>
    <xf numFmtId="0" fontId="95" fillId="0" borderId="6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49" fontId="46" fillId="0" borderId="10" xfId="0" applyNumberFormat="1" applyFont="1" applyFill="1" applyBorder="1" applyAlignment="1">
      <alignment horizontal="center"/>
    </xf>
    <xf numFmtId="0" fontId="97" fillId="0" borderId="49" xfId="0" applyFont="1" applyFill="1" applyBorder="1" applyAlignment="1"/>
    <xf numFmtId="0" fontId="97" fillId="0" borderId="51" xfId="0" applyFont="1" applyBorder="1"/>
    <xf numFmtId="0" fontId="97" fillId="0" borderId="50" xfId="0" applyFont="1" applyBorder="1" applyAlignment="1">
      <alignment horizontal="center" vertical="center"/>
    </xf>
    <xf numFmtId="0" fontId="97" fillId="0" borderId="25" xfId="0" applyFont="1" applyFill="1" applyBorder="1" applyAlignment="1"/>
    <xf numFmtId="0" fontId="97" fillId="0" borderId="25" xfId="0" applyFont="1" applyBorder="1" applyAlignment="1"/>
    <xf numFmtId="0" fontId="97" fillId="0" borderId="26" xfId="0" applyFont="1" applyFill="1" applyBorder="1" applyAlignment="1"/>
    <xf numFmtId="0" fontId="97" fillId="0" borderId="48" xfId="0" applyFont="1" applyBorder="1"/>
    <xf numFmtId="0" fontId="97" fillId="0" borderId="23" xfId="0" applyFont="1" applyBorder="1" applyAlignment="1">
      <alignment horizontal="center" vertical="center"/>
    </xf>
    <xf numFmtId="0" fontId="96" fillId="0" borderId="51" xfId="0" applyFont="1" applyFill="1" applyBorder="1" applyAlignment="1">
      <alignment horizontal="center"/>
    </xf>
    <xf numFmtId="0" fontId="96" fillId="0" borderId="9" xfId="0" applyFont="1" applyFill="1" applyBorder="1" applyAlignment="1">
      <alignment horizontal="center"/>
    </xf>
    <xf numFmtId="0" fontId="96" fillId="0" borderId="48" xfId="0" applyFont="1" applyFill="1" applyBorder="1" applyAlignment="1">
      <alignment horizontal="center"/>
    </xf>
    <xf numFmtId="0" fontId="97" fillId="0" borderId="51" xfId="0" applyFont="1" applyFill="1" applyBorder="1" applyAlignment="1">
      <alignment horizontal="center"/>
    </xf>
    <xf numFmtId="0" fontId="97" fillId="0" borderId="9" xfId="0" applyFont="1" applyFill="1" applyBorder="1" applyAlignment="1">
      <alignment horizontal="center"/>
    </xf>
    <xf numFmtId="0" fontId="97" fillId="0" borderId="48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center"/>
    </xf>
    <xf numFmtId="0" fontId="76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5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23" fillId="0" borderId="9" xfId="0" applyFont="1" applyFill="1" applyBorder="1" applyAlignment="1"/>
    <xf numFmtId="0" fontId="23" fillId="0" borderId="9" xfId="0" applyFont="1" applyBorder="1" applyAlignment="1"/>
    <xf numFmtId="0" fontId="98" fillId="0" borderId="0" xfId="0" applyFont="1"/>
    <xf numFmtId="0" fontId="8" fillId="0" borderId="0" xfId="0" applyFont="1" applyBorder="1"/>
    <xf numFmtId="0" fontId="77" fillId="0" borderId="0" xfId="0" applyFont="1" applyBorder="1" applyAlignment="1"/>
    <xf numFmtId="0" fontId="75" fillId="0" borderId="0" xfId="0" applyFont="1" applyBorder="1" applyAlignment="1"/>
    <xf numFmtId="0" fontId="13" fillId="0" borderId="0" xfId="0" applyFont="1" applyBorder="1"/>
    <xf numFmtId="0" fontId="3" fillId="0" borderId="0" xfId="0" applyFont="1" applyFill="1"/>
    <xf numFmtId="0" fontId="26" fillId="0" borderId="0" xfId="0" applyFont="1" applyFill="1"/>
    <xf numFmtId="0" fontId="27" fillId="0" borderId="0" xfId="0" applyFont="1" applyFill="1"/>
    <xf numFmtId="0" fontId="25" fillId="0" borderId="0" xfId="0" applyFont="1" applyFill="1" applyBorder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99" fillId="0" borderId="31" xfId="0" applyFont="1" applyFill="1" applyBorder="1"/>
    <xf numFmtId="0" fontId="99" fillId="0" borderId="3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02" fillId="0" borderId="7" xfId="0" applyFont="1" applyBorder="1" applyAlignment="1">
      <alignment horizontal="center"/>
    </xf>
    <xf numFmtId="0" fontId="103" fillId="0" borderId="2" xfId="0" applyFont="1" applyFill="1" applyBorder="1"/>
    <xf numFmtId="0" fontId="103" fillId="0" borderId="2" xfId="0" applyFont="1" applyFill="1" applyBorder="1" applyAlignment="1">
      <alignment horizontal="left"/>
    </xf>
    <xf numFmtId="0" fontId="103" fillId="0" borderId="2" xfId="0" applyFont="1" applyFill="1" applyBorder="1" applyAlignment="1">
      <alignment horizontal="center"/>
    </xf>
    <xf numFmtId="0" fontId="103" fillId="0" borderId="3" xfId="0" applyFont="1" applyFill="1" applyBorder="1"/>
    <xf numFmtId="0" fontId="105" fillId="0" borderId="3" xfId="0" applyFont="1" applyFill="1" applyBorder="1"/>
    <xf numFmtId="0" fontId="103" fillId="0" borderId="3" xfId="0" applyFont="1" applyFill="1" applyBorder="1" applyAlignment="1">
      <alignment horizontal="center"/>
    </xf>
    <xf numFmtId="0" fontId="108" fillId="0" borderId="7" xfId="0" applyFont="1" applyFill="1" applyBorder="1" applyAlignment="1">
      <alignment horizontal="center"/>
    </xf>
    <xf numFmtId="0" fontId="108" fillId="0" borderId="9" xfId="0" applyFont="1" applyFill="1" applyBorder="1" applyAlignment="1">
      <alignment horizontal="left"/>
    </xf>
    <xf numFmtId="0" fontId="108" fillId="0" borderId="11" xfId="0" applyFont="1" applyFill="1" applyBorder="1" applyAlignment="1">
      <alignment horizontal="left"/>
    </xf>
    <xf numFmtId="0" fontId="108" fillId="0" borderId="8" xfId="0" applyFont="1" applyFill="1" applyBorder="1" applyAlignment="1">
      <alignment horizontal="left"/>
    </xf>
    <xf numFmtId="0" fontId="108" fillId="0" borderId="22" xfId="0" applyFont="1" applyFill="1" applyBorder="1" applyAlignment="1">
      <alignment horizontal="left"/>
    </xf>
    <xf numFmtId="0" fontId="108" fillId="0" borderId="2" xfId="0" applyFont="1" applyFill="1" applyBorder="1"/>
    <xf numFmtId="0" fontId="108" fillId="0" borderId="34" xfId="0" applyFont="1" applyFill="1" applyBorder="1" applyAlignment="1">
      <alignment horizontal="left"/>
    </xf>
    <xf numFmtId="0" fontId="102" fillId="0" borderId="7" xfId="0" applyNumberFormat="1" applyFont="1" applyFill="1" applyBorder="1" applyAlignment="1">
      <alignment horizontal="center"/>
    </xf>
    <xf numFmtId="0" fontId="109" fillId="0" borderId="7" xfId="0" applyFont="1" applyFill="1" applyBorder="1" applyAlignment="1">
      <alignment horizontal="center"/>
    </xf>
    <xf numFmtId="0" fontId="109" fillId="0" borderId="9" xfId="0" applyFont="1" applyFill="1" applyBorder="1" applyAlignment="1">
      <alignment horizontal="left"/>
    </xf>
    <xf numFmtId="0" fontId="109" fillId="0" borderId="11" xfId="0" applyFont="1" applyFill="1" applyBorder="1" applyAlignment="1">
      <alignment horizontal="left"/>
    </xf>
    <xf numFmtId="0" fontId="109" fillId="0" borderId="8" xfId="0" applyFont="1" applyFill="1" applyBorder="1" applyAlignment="1">
      <alignment horizontal="left"/>
    </xf>
    <xf numFmtId="0" fontId="109" fillId="0" borderId="22" xfId="0" applyFont="1" applyFill="1" applyBorder="1" applyAlignment="1">
      <alignment horizontal="left"/>
    </xf>
    <xf numFmtId="0" fontId="109" fillId="0" borderId="2" xfId="0" applyFont="1" applyFill="1" applyBorder="1"/>
    <xf numFmtId="0" fontId="109" fillId="0" borderId="34" xfId="0" applyFont="1" applyFill="1" applyBorder="1" applyAlignment="1">
      <alignment horizontal="left"/>
    </xf>
    <xf numFmtId="0" fontId="102" fillId="0" borderId="95" xfId="0" applyFont="1" applyFill="1" applyBorder="1"/>
    <xf numFmtId="0" fontId="110" fillId="0" borderId="96" xfId="0" applyFont="1" applyFill="1" applyBorder="1" applyAlignment="1">
      <alignment horizontal="center"/>
    </xf>
    <xf numFmtId="0" fontId="102" fillId="0" borderId="25" xfId="0" applyFont="1" applyFill="1" applyBorder="1"/>
    <xf numFmtId="0" fontId="110" fillId="0" borderId="7" xfId="0" applyFont="1" applyFill="1" applyBorder="1" applyAlignment="1">
      <alignment horizontal="center"/>
    </xf>
    <xf numFmtId="0" fontId="102" fillId="0" borderId="26" xfId="0" applyFont="1" applyFill="1" applyBorder="1"/>
    <xf numFmtId="0" fontId="110" fillId="0" borderId="23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5" fillId="0" borderId="0" xfId="0" applyFont="1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116" fillId="0" borderId="0" xfId="0" applyFont="1" applyAlignment="1">
      <alignment horizontal="center" vertical="center"/>
    </xf>
    <xf numFmtId="0" fontId="100" fillId="0" borderId="0" xfId="0" applyFont="1" applyAlignment="1">
      <alignment horizontal="center" vertical="center"/>
    </xf>
    <xf numFmtId="0" fontId="104" fillId="0" borderId="17" xfId="0" applyFont="1" applyBorder="1" applyAlignment="1">
      <alignment horizontal="center" vertical="center"/>
    </xf>
    <xf numFmtId="0" fontId="113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4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left"/>
    </xf>
    <xf numFmtId="0" fontId="4" fillId="0" borderId="86" xfId="0" applyFont="1" applyFill="1" applyBorder="1" applyAlignment="1">
      <alignment horizontal="left"/>
    </xf>
    <xf numFmtId="0" fontId="4" fillId="0" borderId="28" xfId="0" applyFont="1" applyFill="1" applyBorder="1" applyAlignment="1">
      <alignment horizontal="left"/>
    </xf>
    <xf numFmtId="0" fontId="4" fillId="0" borderId="29" xfId="0" applyFont="1" applyFill="1" applyBorder="1" applyAlignment="1">
      <alignment horizontal="left"/>
    </xf>
    <xf numFmtId="0" fontId="4" fillId="0" borderId="10" xfId="0" applyNumberFormat="1" applyFont="1" applyFill="1" applyBorder="1" applyAlignment="1">
      <alignment horizontal="center"/>
    </xf>
    <xf numFmtId="0" fontId="4" fillId="0" borderId="4" xfId="0" applyFont="1" applyFill="1" applyBorder="1"/>
    <xf numFmtId="0" fontId="102" fillId="0" borderId="0" xfId="0" applyFont="1" applyFill="1" applyBorder="1"/>
    <xf numFmtId="0" fontId="110" fillId="0" borderId="0" xfId="0" applyFont="1" applyFill="1" applyBorder="1" applyAlignment="1">
      <alignment horizontal="center"/>
    </xf>
    <xf numFmtId="0" fontId="111" fillId="0" borderId="0" xfId="0" applyFont="1" applyFill="1" applyBorder="1" applyAlignment="1"/>
    <xf numFmtId="0" fontId="110" fillId="0" borderId="97" xfId="0" applyFont="1" applyFill="1" applyBorder="1" applyAlignment="1">
      <alignment horizontal="center"/>
    </xf>
    <xf numFmtId="0" fontId="110" fillId="0" borderId="9" xfId="0" applyFont="1" applyFill="1" applyBorder="1" applyAlignment="1">
      <alignment horizontal="center"/>
    </xf>
    <xf numFmtId="0" fontId="110" fillId="0" borderId="48" xfId="0" applyFont="1" applyFill="1" applyBorder="1" applyAlignment="1">
      <alignment horizontal="center"/>
    </xf>
    <xf numFmtId="0" fontId="43" fillId="0" borderId="0" xfId="0" applyFont="1" applyBorder="1" applyAlignment="1"/>
    <xf numFmtId="0" fontId="3" fillId="0" borderId="63" xfId="0" applyFont="1" applyBorder="1"/>
    <xf numFmtId="0" fontId="106" fillId="0" borderId="8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107" fillId="0" borderId="0" xfId="0" applyFont="1" applyFill="1" applyBorder="1"/>
    <xf numFmtId="0" fontId="103" fillId="0" borderId="101" xfId="0" applyFont="1" applyFill="1" applyBorder="1"/>
    <xf numFmtId="0" fontId="103" fillId="0" borderId="102" xfId="0" applyFont="1" applyFill="1" applyBorder="1"/>
    <xf numFmtId="0" fontId="107" fillId="0" borderId="101" xfId="0" applyFont="1" applyFill="1" applyBorder="1"/>
    <xf numFmtId="0" fontId="107" fillId="0" borderId="102" xfId="0" applyFont="1" applyFill="1" applyBorder="1"/>
    <xf numFmtId="0" fontId="108" fillId="0" borderId="105" xfId="0" applyFont="1" applyFill="1" applyBorder="1"/>
    <xf numFmtId="0" fontId="102" fillId="0" borderId="105" xfId="0" applyFont="1" applyBorder="1" applyAlignment="1">
      <alignment horizontal="center"/>
    </xf>
    <xf numFmtId="0" fontId="102" fillId="0" borderId="105" xfId="0" applyNumberFormat="1" applyFont="1" applyFill="1" applyBorder="1" applyAlignment="1">
      <alignment horizontal="center"/>
    </xf>
    <xf numFmtId="0" fontId="102" fillId="0" borderId="107" xfId="0" applyNumberFormat="1" applyFont="1" applyFill="1" applyBorder="1" applyAlignment="1">
      <alignment horizontal="center"/>
    </xf>
    <xf numFmtId="0" fontId="102" fillId="0" borderId="108" xfId="0" applyNumberFormat="1" applyFont="1" applyFill="1" applyBorder="1" applyAlignment="1">
      <alignment horizontal="center"/>
    </xf>
    <xf numFmtId="0" fontId="117" fillId="0" borderId="103" xfId="0" applyFont="1" applyFill="1" applyBorder="1"/>
    <xf numFmtId="0" fontId="117" fillId="0" borderId="8" xfId="0" applyFont="1" applyFill="1" applyBorder="1"/>
    <xf numFmtId="0" fontId="117" fillId="0" borderId="7" xfId="0" applyFont="1" applyFill="1" applyBorder="1" applyAlignment="1">
      <alignment horizontal="center"/>
    </xf>
    <xf numFmtId="0" fontId="117" fillId="0" borderId="7" xfId="0" applyFont="1" applyFill="1" applyBorder="1"/>
    <xf numFmtId="0" fontId="119" fillId="0" borderId="8" xfId="0" applyFont="1" applyFill="1" applyBorder="1" applyAlignment="1">
      <alignment horizontal="center"/>
    </xf>
    <xf numFmtId="0" fontId="119" fillId="0" borderId="106" xfId="0" applyFont="1" applyFill="1" applyBorder="1" applyAlignment="1">
      <alignment horizontal="center"/>
    </xf>
    <xf numFmtId="0" fontId="119" fillId="0" borderId="7" xfId="0" applyFont="1" applyFill="1" applyBorder="1" applyAlignment="1">
      <alignment horizontal="center"/>
    </xf>
    <xf numFmtId="0" fontId="119" fillId="0" borderId="111" xfId="0" applyFont="1" applyFill="1" applyBorder="1" applyAlignment="1">
      <alignment horizontal="center"/>
    </xf>
    <xf numFmtId="0" fontId="119" fillId="0" borderId="112" xfId="0" applyFont="1" applyFill="1" applyBorder="1" applyAlignment="1">
      <alignment horizontal="center"/>
    </xf>
    <xf numFmtId="0" fontId="119" fillId="0" borderId="6" xfId="0" applyNumberFormat="1" applyFont="1" applyFill="1" applyBorder="1" applyAlignment="1">
      <alignment horizontal="center"/>
    </xf>
    <xf numFmtId="0" fontId="119" fillId="0" borderId="6" xfId="0" applyFont="1" applyFill="1" applyBorder="1" applyAlignment="1">
      <alignment horizontal="center"/>
    </xf>
    <xf numFmtId="0" fontId="119" fillId="0" borderId="10" xfId="0" applyFont="1" applyFill="1" applyBorder="1" applyAlignment="1">
      <alignment horizontal="center"/>
    </xf>
    <xf numFmtId="0" fontId="119" fillId="0" borderId="3" xfId="0" applyFont="1" applyFill="1" applyBorder="1" applyAlignment="1">
      <alignment horizontal="center"/>
    </xf>
    <xf numFmtId="0" fontId="2" fillId="0" borderId="101" xfId="0" applyFont="1" applyFill="1" applyBorder="1"/>
    <xf numFmtId="0" fontId="2" fillId="0" borderId="0" xfId="0" applyFont="1" applyFill="1" applyBorder="1"/>
    <xf numFmtId="0" fontId="2" fillId="0" borderId="102" xfId="0" applyFont="1" applyFill="1" applyBorder="1"/>
    <xf numFmtId="0" fontId="109" fillId="0" borderId="105" xfId="0" applyFont="1" applyFill="1" applyBorder="1"/>
    <xf numFmtId="0" fontId="121" fillId="0" borderId="103" xfId="0" applyFont="1" applyFill="1" applyBorder="1"/>
    <xf numFmtId="0" fontId="121" fillId="0" borderId="8" xfId="0" applyFont="1" applyFill="1" applyBorder="1"/>
    <xf numFmtId="0" fontId="121" fillId="0" borderId="7" xfId="0" applyFont="1" applyFill="1" applyBorder="1" applyAlignment="1">
      <alignment horizontal="center"/>
    </xf>
    <xf numFmtId="0" fontId="121" fillId="0" borderId="7" xfId="0" applyFont="1" applyFill="1" applyBorder="1"/>
    <xf numFmtId="0" fontId="123" fillId="0" borderId="9" xfId="0" applyFont="1" applyBorder="1" applyAlignment="1">
      <alignment horizontal="left"/>
    </xf>
    <xf numFmtId="0" fontId="123" fillId="0" borderId="11" xfId="0" applyFont="1" applyBorder="1" applyAlignment="1">
      <alignment horizontal="left"/>
    </xf>
    <xf numFmtId="0" fontId="123" fillId="0" borderId="8" xfId="0" applyFont="1" applyBorder="1" applyAlignment="1">
      <alignment horizontal="left"/>
    </xf>
    <xf numFmtId="0" fontId="106" fillId="0" borderId="111" xfId="0" applyFont="1" applyFill="1" applyBorder="1" applyAlignment="1">
      <alignment horizontal="center"/>
    </xf>
    <xf numFmtId="0" fontId="124" fillId="0" borderId="10" xfId="0" applyFont="1" applyFill="1" applyBorder="1" applyAlignment="1">
      <alignment horizontal="center"/>
    </xf>
    <xf numFmtId="0" fontId="124" fillId="0" borderId="6" xfId="0" applyFont="1" applyFill="1" applyBorder="1" applyAlignment="1">
      <alignment horizontal="center"/>
    </xf>
    <xf numFmtId="0" fontId="124" fillId="0" borderId="6" xfId="0" applyNumberFormat="1" applyFont="1" applyFill="1" applyBorder="1" applyAlignment="1">
      <alignment horizontal="center"/>
    </xf>
    <xf numFmtId="0" fontId="124" fillId="0" borderId="7" xfId="0" applyFont="1" applyFill="1" applyBorder="1" applyAlignment="1">
      <alignment horizontal="center"/>
    </xf>
    <xf numFmtId="0" fontId="124" fillId="0" borderId="3" xfId="0" applyFont="1" applyFill="1" applyBorder="1" applyAlignment="1">
      <alignment horizontal="center"/>
    </xf>
    <xf numFmtId="0" fontId="124" fillId="0" borderId="8" xfId="0" applyFont="1" applyFill="1" applyBorder="1" applyAlignment="1">
      <alignment horizontal="center"/>
    </xf>
    <xf numFmtId="0" fontId="124" fillId="0" borderId="106" xfId="0" applyFont="1" applyFill="1" applyBorder="1" applyAlignment="1">
      <alignment horizontal="center"/>
    </xf>
    <xf numFmtId="0" fontId="124" fillId="0" borderId="111" xfId="0" applyFont="1" applyFill="1" applyBorder="1" applyAlignment="1">
      <alignment horizontal="center"/>
    </xf>
    <xf numFmtId="0" fontId="124" fillId="0" borderId="112" xfId="0" applyFont="1" applyFill="1" applyBorder="1" applyAlignment="1">
      <alignment horizontal="center"/>
    </xf>
    <xf numFmtId="0" fontId="126" fillId="0" borderId="10" xfId="0" applyFont="1" applyFill="1" applyBorder="1" applyAlignment="1">
      <alignment horizontal="center"/>
    </xf>
    <xf numFmtId="0" fontId="126" fillId="0" borderId="6" xfId="0" applyFont="1" applyFill="1" applyBorder="1" applyAlignment="1">
      <alignment horizontal="center"/>
    </xf>
    <xf numFmtId="0" fontId="99" fillId="13" borderId="113" xfId="0" applyFont="1" applyFill="1" applyBorder="1"/>
    <xf numFmtId="0" fontId="99" fillId="13" borderId="114" xfId="0" applyFont="1" applyFill="1" applyBorder="1" applyAlignment="1">
      <alignment horizontal="center"/>
    </xf>
    <xf numFmtId="0" fontId="25" fillId="0" borderId="119" xfId="0" applyFont="1" applyFill="1" applyBorder="1"/>
    <xf numFmtId="0" fontId="102" fillId="0" borderId="123" xfId="0" applyFont="1" applyFill="1" applyBorder="1"/>
    <xf numFmtId="0" fontId="0" fillId="0" borderId="119" xfId="0" applyBorder="1"/>
    <xf numFmtId="0" fontId="0" fillId="0" borderId="120" xfId="0" applyBorder="1"/>
    <xf numFmtId="0" fontId="102" fillId="0" borderId="127" xfId="0" applyFont="1" applyFill="1" applyBorder="1"/>
    <xf numFmtId="0" fontId="110" fillId="0" borderId="128" xfId="0" applyFont="1" applyFill="1" applyBorder="1" applyAlignment="1">
      <alignment horizontal="center"/>
    </xf>
    <xf numFmtId="0" fontId="0" fillId="0" borderId="119" xfId="0" applyFill="1" applyBorder="1"/>
    <xf numFmtId="0" fontId="0" fillId="0" borderId="120" xfId="0" applyFill="1" applyBorder="1"/>
    <xf numFmtId="0" fontId="102" fillId="0" borderId="129" xfId="0" applyFont="1" applyFill="1" applyBorder="1"/>
    <xf numFmtId="0" fontId="110" fillId="0" borderId="130" xfId="0" applyFont="1" applyFill="1" applyBorder="1" applyAlignment="1">
      <alignment horizontal="center"/>
    </xf>
    <xf numFmtId="0" fontId="110" fillId="0" borderId="134" xfId="0" applyFont="1" applyFill="1" applyBorder="1" applyAlignment="1">
      <alignment horizontal="center"/>
    </xf>
    <xf numFmtId="0" fontId="128" fillId="0" borderId="96" xfId="0" applyFont="1" applyFill="1" applyBorder="1" applyAlignment="1">
      <alignment horizontal="center"/>
    </xf>
    <xf numFmtId="0" fontId="128" fillId="0" borderId="124" xfId="0" applyFont="1" applyFill="1" applyBorder="1" applyAlignment="1">
      <alignment horizontal="center"/>
    </xf>
    <xf numFmtId="0" fontId="128" fillId="0" borderId="7" xfId="0" applyFont="1" applyFill="1" applyBorder="1" applyAlignment="1">
      <alignment horizontal="center"/>
    </xf>
    <xf numFmtId="0" fontId="128" fillId="0" borderId="128" xfId="0" applyFont="1" applyFill="1" applyBorder="1" applyAlignment="1">
      <alignment horizontal="center"/>
    </xf>
    <xf numFmtId="0" fontId="127" fillId="0" borderId="7" xfId="0" applyFont="1" applyFill="1" applyBorder="1" applyAlignment="1">
      <alignment horizontal="center"/>
    </xf>
    <xf numFmtId="0" fontId="127" fillId="0" borderId="130" xfId="0" applyFont="1" applyFill="1" applyBorder="1" applyAlignment="1">
      <alignment horizontal="center"/>
    </xf>
    <xf numFmtId="0" fontId="120" fillId="0" borderId="9" xfId="0" applyFont="1" applyBorder="1" applyAlignment="1">
      <alignment horizontal="left"/>
    </xf>
    <xf numFmtId="0" fontId="120" fillId="0" borderId="11" xfId="0" applyFont="1" applyBorder="1" applyAlignment="1">
      <alignment horizontal="left"/>
    </xf>
    <xf numFmtId="0" fontId="120" fillId="0" borderId="8" xfId="0" applyFont="1" applyBorder="1" applyAlignment="1">
      <alignment horizontal="left"/>
    </xf>
    <xf numFmtId="0" fontId="120" fillId="0" borderId="109" xfId="0" applyFont="1" applyBorder="1" applyAlignment="1">
      <alignment horizontal="left"/>
    </xf>
    <xf numFmtId="0" fontId="120" fillId="0" borderId="110" xfId="0" applyFont="1" applyBorder="1" applyAlignment="1">
      <alignment horizontal="left"/>
    </xf>
    <xf numFmtId="0" fontId="120" fillId="0" borderId="111" xfId="0" applyFont="1" applyBorder="1" applyAlignment="1">
      <alignment horizontal="left"/>
    </xf>
    <xf numFmtId="0" fontId="120" fillId="0" borderId="9" xfId="0" applyFont="1" applyFill="1" applyBorder="1" applyAlignment="1">
      <alignment horizontal="left"/>
    </xf>
    <xf numFmtId="0" fontId="120" fillId="0" borderId="11" xfId="0" applyFont="1" applyFill="1" applyBorder="1" applyAlignment="1">
      <alignment horizontal="left"/>
    </xf>
    <xf numFmtId="0" fontId="120" fillId="0" borderId="8" xfId="0" applyFont="1" applyFill="1" applyBorder="1" applyAlignment="1">
      <alignment horizontal="left"/>
    </xf>
    <xf numFmtId="0" fontId="120" fillId="0" borderId="9" xfId="0" applyNumberFormat="1" applyFont="1" applyBorder="1" applyAlignment="1">
      <alignment horizontal="left"/>
    </xf>
    <xf numFmtId="0" fontId="120" fillId="0" borderId="11" xfId="0" applyNumberFormat="1" applyFont="1" applyBorder="1" applyAlignment="1">
      <alignment horizontal="left"/>
    </xf>
    <xf numFmtId="0" fontId="120" fillId="0" borderId="8" xfId="0" applyNumberFormat="1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08" fillId="0" borderId="9" xfId="0" applyFont="1" applyFill="1" applyBorder="1" applyAlignment="1">
      <alignment horizontal="center"/>
    </xf>
    <xf numFmtId="0" fontId="108" fillId="0" borderId="11" xfId="0" applyFont="1" applyFill="1" applyBorder="1" applyAlignment="1">
      <alignment horizontal="center"/>
    </xf>
    <xf numFmtId="0" fontId="108" fillId="0" borderId="104" xfId="0" applyFont="1" applyFill="1" applyBorder="1" applyAlignment="1">
      <alignment horizontal="center"/>
    </xf>
    <xf numFmtId="0" fontId="104" fillId="14" borderId="98" xfId="0" applyFont="1" applyFill="1" applyBorder="1" applyAlignment="1">
      <alignment horizontal="left"/>
    </xf>
    <xf numFmtId="0" fontId="104" fillId="14" borderId="99" xfId="0" applyFont="1" applyFill="1" applyBorder="1" applyAlignment="1">
      <alignment horizontal="left"/>
    </xf>
    <xf numFmtId="0" fontId="117" fillId="0" borderId="9" xfId="0" applyFont="1" applyFill="1" applyBorder="1" applyAlignment="1">
      <alignment horizontal="center"/>
    </xf>
    <xf numFmtId="0" fontId="117" fillId="0" borderId="8" xfId="0" applyFont="1" applyFill="1" applyBorder="1" applyAlignment="1">
      <alignment horizontal="center"/>
    </xf>
    <xf numFmtId="0" fontId="117" fillId="0" borderId="104" xfId="0" applyFont="1" applyFill="1" applyBorder="1" applyAlignment="1">
      <alignment horizontal="center"/>
    </xf>
    <xf numFmtId="0" fontId="125" fillId="0" borderId="9" xfId="0" applyFont="1" applyFill="1" applyBorder="1" applyAlignment="1">
      <alignment horizontal="center"/>
    </xf>
    <xf numFmtId="0" fontId="125" fillId="0" borderId="104" xfId="0" applyFont="1" applyFill="1" applyBorder="1" applyAlignment="1">
      <alignment horizontal="center"/>
    </xf>
    <xf numFmtId="0" fontId="104" fillId="14" borderId="99" xfId="0" applyFont="1" applyFill="1" applyBorder="1" applyAlignment="1">
      <alignment horizontal="center"/>
    </xf>
    <xf numFmtId="0" fontId="104" fillId="14" borderId="100" xfId="0" applyFont="1" applyFill="1" applyBorder="1" applyAlignment="1">
      <alignment horizontal="center"/>
    </xf>
    <xf numFmtId="0" fontId="118" fillId="0" borderId="103" xfId="0" applyFont="1" applyFill="1" applyBorder="1" applyAlignment="1">
      <alignment horizontal="left"/>
    </xf>
    <xf numFmtId="0" fontId="118" fillId="0" borderId="8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04" fillId="13" borderId="98" xfId="0" applyFont="1" applyFill="1" applyBorder="1" applyAlignment="1">
      <alignment horizontal="left"/>
    </xf>
    <xf numFmtId="0" fontId="104" fillId="13" borderId="99" xfId="0" applyFont="1" applyFill="1" applyBorder="1" applyAlignment="1">
      <alignment horizontal="left"/>
    </xf>
    <xf numFmtId="0" fontId="122" fillId="0" borderId="103" xfId="0" applyFont="1" applyFill="1" applyBorder="1" applyAlignment="1">
      <alignment horizontal="left"/>
    </xf>
    <xf numFmtId="0" fontId="122" fillId="0" borderId="8" xfId="0" applyFont="1" applyFill="1" applyBorder="1" applyAlignment="1">
      <alignment horizontal="left"/>
    </xf>
    <xf numFmtId="0" fontId="106" fillId="0" borderId="9" xfId="0" applyFont="1" applyFill="1" applyBorder="1" applyAlignment="1">
      <alignment horizontal="center"/>
    </xf>
    <xf numFmtId="0" fontId="106" fillId="0" borderId="104" xfId="0" applyFont="1" applyFill="1" applyBorder="1" applyAlignment="1">
      <alignment horizontal="center"/>
    </xf>
    <xf numFmtId="0" fontId="104" fillId="13" borderId="99" xfId="0" applyFont="1" applyFill="1" applyBorder="1" applyAlignment="1">
      <alignment horizontal="center"/>
    </xf>
    <xf numFmtId="0" fontId="104" fillId="13" borderId="100" xfId="0" applyFont="1" applyFill="1" applyBorder="1" applyAlignment="1">
      <alignment horizontal="center"/>
    </xf>
    <xf numFmtId="0" fontId="123" fillId="0" borderId="9" xfId="0" applyFont="1" applyBorder="1" applyAlignment="1">
      <alignment horizontal="left"/>
    </xf>
    <xf numFmtId="0" fontId="123" fillId="0" borderId="11" xfId="0" applyFont="1" applyBorder="1" applyAlignment="1">
      <alignment horizontal="left"/>
    </xf>
    <xf numFmtId="0" fontId="123" fillId="0" borderId="8" xfId="0" applyFont="1" applyBorder="1" applyAlignment="1">
      <alignment horizontal="left"/>
    </xf>
    <xf numFmtId="0" fontId="123" fillId="0" borderId="109" xfId="0" applyFont="1" applyBorder="1" applyAlignment="1">
      <alignment horizontal="left"/>
    </xf>
    <xf numFmtId="0" fontId="123" fillId="0" borderId="110" xfId="0" applyFont="1" applyBorder="1" applyAlignment="1">
      <alignment horizontal="left"/>
    </xf>
    <xf numFmtId="0" fontId="123" fillId="0" borderId="111" xfId="0" applyFont="1" applyBorder="1" applyAlignment="1">
      <alignment horizontal="left"/>
    </xf>
    <xf numFmtId="0" fontId="123" fillId="0" borderId="9" xfId="0" applyFont="1" applyFill="1" applyBorder="1" applyAlignment="1">
      <alignment horizontal="left"/>
    </xf>
    <xf numFmtId="0" fontId="123" fillId="0" borderId="11" xfId="0" applyFont="1" applyFill="1" applyBorder="1" applyAlignment="1">
      <alignment horizontal="left"/>
    </xf>
    <xf numFmtId="0" fontId="123" fillId="0" borderId="8" xfId="0" applyFont="1" applyFill="1" applyBorder="1" applyAlignment="1">
      <alignment horizontal="left"/>
    </xf>
    <xf numFmtId="0" fontId="123" fillId="0" borderId="9" xfId="0" applyNumberFormat="1" applyFont="1" applyBorder="1" applyAlignment="1">
      <alignment horizontal="left"/>
    </xf>
    <xf numFmtId="0" fontId="123" fillId="0" borderId="11" xfId="0" applyNumberFormat="1" applyFont="1" applyBorder="1" applyAlignment="1">
      <alignment horizontal="left"/>
    </xf>
    <xf numFmtId="0" fontId="123" fillId="0" borderId="8" xfId="0" applyNumberFormat="1" applyFont="1" applyBorder="1" applyAlignment="1">
      <alignment horizontal="left"/>
    </xf>
    <xf numFmtId="0" fontId="109" fillId="0" borderId="9" xfId="0" applyFont="1" applyFill="1" applyBorder="1" applyAlignment="1">
      <alignment horizontal="center"/>
    </xf>
    <xf numFmtId="0" fontId="109" fillId="0" borderId="11" xfId="0" applyFont="1" applyFill="1" applyBorder="1" applyAlignment="1">
      <alignment horizontal="center"/>
    </xf>
    <xf numFmtId="0" fontId="109" fillId="0" borderId="104" xfId="0" applyFont="1" applyFill="1" applyBorder="1" applyAlignment="1">
      <alignment horizontal="center"/>
    </xf>
    <xf numFmtId="0" fontId="121" fillId="0" borderId="9" xfId="0" applyFont="1" applyFill="1" applyBorder="1" applyAlignment="1">
      <alignment horizontal="center"/>
    </xf>
    <xf numFmtId="0" fontId="121" fillId="0" borderId="8" xfId="0" applyFont="1" applyFill="1" applyBorder="1" applyAlignment="1">
      <alignment horizontal="center"/>
    </xf>
    <xf numFmtId="0" fontId="121" fillId="0" borderId="104" xfId="0" applyFont="1" applyFill="1" applyBorder="1" applyAlignment="1">
      <alignment horizontal="center"/>
    </xf>
    <xf numFmtId="0" fontId="101" fillId="16" borderId="125" xfId="0" applyFont="1" applyFill="1" applyBorder="1" applyAlignment="1">
      <alignment horizontal="center" vertical="center"/>
    </xf>
    <xf numFmtId="0" fontId="101" fillId="16" borderId="15" xfId="0" applyFont="1" applyFill="1" applyBorder="1" applyAlignment="1">
      <alignment horizontal="center" vertical="center"/>
    </xf>
    <xf numFmtId="0" fontId="101" fillId="16" borderId="126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75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120" xfId="0" applyFont="1" applyFill="1" applyBorder="1" applyAlignment="1">
      <alignment horizontal="center"/>
    </xf>
    <xf numFmtId="0" fontId="111" fillId="0" borderId="96" xfId="0" applyFont="1" applyFill="1" applyBorder="1" applyAlignment="1">
      <alignment horizontal="center"/>
    </xf>
    <xf numFmtId="0" fontId="101" fillId="17" borderId="125" xfId="0" applyFont="1" applyFill="1" applyBorder="1" applyAlignment="1">
      <alignment horizontal="center" vertical="center"/>
    </xf>
    <xf numFmtId="0" fontId="101" fillId="17" borderId="15" xfId="0" applyFont="1" applyFill="1" applyBorder="1" applyAlignment="1">
      <alignment horizontal="center" vertical="center"/>
    </xf>
    <xf numFmtId="0" fontId="101" fillId="17" borderId="126" xfId="0" applyFont="1" applyFill="1" applyBorder="1" applyAlignment="1">
      <alignment horizontal="center" vertical="center"/>
    </xf>
    <xf numFmtId="0" fontId="111" fillId="0" borderId="51" xfId="0" applyFont="1" applyFill="1" applyBorder="1" applyAlignment="1">
      <alignment horizontal="center"/>
    </xf>
    <xf numFmtId="0" fontId="111" fillId="0" borderId="52" xfId="0" applyFont="1" applyFill="1" applyBorder="1" applyAlignment="1">
      <alignment horizontal="center"/>
    </xf>
    <xf numFmtId="0" fontId="111" fillId="0" borderId="53" xfId="0" applyFont="1" applyFill="1" applyBorder="1" applyAlignment="1">
      <alignment horizontal="center"/>
    </xf>
    <xf numFmtId="0" fontId="111" fillId="0" borderId="131" xfId="0" applyFont="1" applyFill="1" applyBorder="1" applyAlignment="1">
      <alignment horizontal="center"/>
    </xf>
    <xf numFmtId="0" fontId="111" fillId="0" borderId="132" xfId="0" applyFont="1" applyFill="1" applyBorder="1" applyAlignment="1">
      <alignment horizontal="center"/>
    </xf>
    <xf numFmtId="0" fontId="111" fillId="0" borderId="133" xfId="0" applyFont="1" applyFill="1" applyBorder="1" applyAlignment="1">
      <alignment horizontal="center"/>
    </xf>
    <xf numFmtId="0" fontId="99" fillId="13" borderId="115" xfId="0" applyFont="1" applyFill="1" applyBorder="1" applyAlignment="1">
      <alignment horizontal="center"/>
    </xf>
    <xf numFmtId="0" fontId="99" fillId="13" borderId="116" xfId="0" applyFont="1" applyFill="1" applyBorder="1" applyAlignment="1">
      <alignment horizontal="center"/>
    </xf>
    <xf numFmtId="0" fontId="99" fillId="13" borderId="118" xfId="0" applyFont="1" applyFill="1" applyBorder="1" applyAlignment="1">
      <alignment horizontal="center"/>
    </xf>
    <xf numFmtId="0" fontId="99" fillId="13" borderId="117" xfId="0" applyFont="1" applyFill="1" applyBorder="1" applyAlignment="1">
      <alignment horizontal="center"/>
    </xf>
    <xf numFmtId="0" fontId="101" fillId="15" borderId="121" xfId="0" applyFont="1" applyFill="1" applyBorder="1" applyAlignment="1">
      <alignment horizontal="center" vertical="center"/>
    </xf>
    <xf numFmtId="0" fontId="101" fillId="15" borderId="93" xfId="0" applyFont="1" applyFill="1" applyBorder="1" applyAlignment="1">
      <alignment horizontal="center" vertical="center"/>
    </xf>
    <xf numFmtId="0" fontId="101" fillId="15" borderId="122" xfId="0" applyFont="1" applyFill="1" applyBorder="1" applyAlignment="1">
      <alignment horizontal="center" vertical="center"/>
    </xf>
    <xf numFmtId="0" fontId="111" fillId="0" borderId="9" xfId="0" applyFont="1" applyFill="1" applyBorder="1" applyAlignment="1">
      <alignment horizontal="center"/>
    </xf>
    <xf numFmtId="0" fontId="111" fillId="0" borderId="11" xfId="0" applyFont="1" applyFill="1" applyBorder="1" applyAlignment="1">
      <alignment horizontal="center"/>
    </xf>
    <xf numFmtId="0" fontId="111" fillId="0" borderId="8" xfId="0" applyFont="1" applyFill="1" applyBorder="1" applyAlignment="1">
      <alignment horizontal="center"/>
    </xf>
    <xf numFmtId="0" fontId="101" fillId="15" borderId="125" xfId="0" applyFont="1" applyFill="1" applyBorder="1" applyAlignment="1">
      <alignment horizontal="center" vertical="center"/>
    </xf>
    <xf numFmtId="0" fontId="101" fillId="15" borderId="15" xfId="0" applyFont="1" applyFill="1" applyBorder="1" applyAlignment="1">
      <alignment horizontal="center" vertical="center"/>
    </xf>
    <xf numFmtId="0" fontId="101" fillId="15" borderId="12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9" fillId="0" borderId="0" xfId="0" applyFont="1" applyBorder="1" applyAlignment="1">
      <alignment horizontal="center"/>
    </xf>
    <xf numFmtId="0" fontId="78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79" fillId="0" borderId="0" xfId="0" applyFont="1" applyBorder="1" applyAlignment="1">
      <alignment horizontal="right"/>
    </xf>
    <xf numFmtId="0" fontId="75" fillId="0" borderId="0" xfId="0" applyFont="1" applyBorder="1" applyAlignment="1">
      <alignment horizontal="left"/>
    </xf>
    <xf numFmtId="0" fontId="76" fillId="0" borderId="0" xfId="0" applyFont="1" applyBorder="1" applyAlignment="1">
      <alignment horizontal="center"/>
    </xf>
    <xf numFmtId="0" fontId="75" fillId="0" borderId="0" xfId="0" applyFont="1" applyBorder="1" applyAlignment="1">
      <alignment horizontal="center"/>
    </xf>
    <xf numFmtId="0" fontId="3" fillId="0" borderId="77" xfId="0" applyFont="1" applyFill="1" applyBorder="1" applyAlignment="1">
      <alignment horizontal="center"/>
    </xf>
    <xf numFmtId="0" fontId="3" fillId="0" borderId="52" xfId="0" applyFont="1" applyFill="1" applyBorder="1" applyAlignment="1">
      <alignment horizontal="center"/>
    </xf>
    <xf numFmtId="0" fontId="3" fillId="0" borderId="54" xfId="0" applyFont="1" applyFill="1" applyBorder="1" applyAlignment="1">
      <alignment horizontal="center"/>
    </xf>
    <xf numFmtId="0" fontId="46" fillId="0" borderId="19" xfId="0" applyFont="1" applyBorder="1" applyAlignment="1">
      <alignment horizontal="right"/>
    </xf>
    <xf numFmtId="0" fontId="46" fillId="0" borderId="35" xfId="0" applyFont="1" applyBorder="1" applyAlignment="1">
      <alignment horizontal="right"/>
    </xf>
    <xf numFmtId="0" fontId="46" fillId="0" borderId="36" xfId="0" applyFont="1" applyBorder="1" applyAlignment="1">
      <alignment horizontal="right"/>
    </xf>
    <xf numFmtId="0" fontId="46" fillId="0" borderId="44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46" fillId="0" borderId="79" xfId="0" applyFont="1" applyBorder="1" applyAlignment="1">
      <alignment horizontal="right"/>
    </xf>
    <xf numFmtId="0" fontId="60" fillId="0" borderId="19" xfId="0" applyFont="1" applyBorder="1" applyAlignment="1">
      <alignment horizontal="center" vertical="center"/>
    </xf>
    <xf numFmtId="0" fontId="60" fillId="0" borderId="35" xfId="0" applyFont="1" applyBorder="1" applyAlignment="1">
      <alignment horizontal="center" vertical="center"/>
    </xf>
    <xf numFmtId="0" fontId="60" fillId="0" borderId="38" xfId="0" applyFont="1" applyBorder="1" applyAlignment="1">
      <alignment horizontal="center" vertical="center"/>
    </xf>
    <xf numFmtId="0" fontId="60" fillId="0" borderId="44" xfId="0" applyFont="1" applyBorder="1" applyAlignment="1">
      <alignment horizontal="center" vertical="center"/>
    </xf>
    <xf numFmtId="0" fontId="60" fillId="0" borderId="20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84" fillId="0" borderId="38" xfId="0" applyFont="1" applyBorder="1" applyAlignment="1">
      <alignment horizontal="center" vertical="center"/>
    </xf>
    <xf numFmtId="0" fontId="84" fillId="0" borderId="21" xfId="0" applyFont="1" applyBorder="1" applyAlignment="1">
      <alignment horizontal="center" vertical="center"/>
    </xf>
    <xf numFmtId="0" fontId="83" fillId="0" borderId="37" xfId="0" applyFont="1" applyBorder="1" applyAlignment="1">
      <alignment horizontal="center"/>
    </xf>
    <xf numFmtId="0" fontId="83" fillId="0" borderId="35" xfId="0" applyFont="1" applyBorder="1" applyAlignment="1">
      <alignment horizontal="center"/>
    </xf>
    <xf numFmtId="0" fontId="83" fillId="0" borderId="38" xfId="0" applyFont="1" applyBorder="1" applyAlignment="1">
      <alignment horizontal="center"/>
    </xf>
    <xf numFmtId="0" fontId="83" fillId="0" borderId="78" xfId="0" applyFont="1" applyBorder="1" applyAlignment="1">
      <alignment horizontal="center"/>
    </xf>
    <xf numFmtId="0" fontId="83" fillId="0" borderId="20" xfId="0" applyFont="1" applyBorder="1" applyAlignment="1">
      <alignment horizontal="center"/>
    </xf>
    <xf numFmtId="0" fontId="83" fillId="0" borderId="21" xfId="0" applyFont="1" applyBorder="1" applyAlignment="1">
      <alignment horizontal="center"/>
    </xf>
    <xf numFmtId="0" fontId="65" fillId="0" borderId="37" xfId="0" applyFont="1" applyBorder="1" applyAlignment="1">
      <alignment horizontal="left"/>
    </xf>
    <xf numFmtId="0" fontId="65" fillId="0" borderId="35" xfId="0" applyFont="1" applyBorder="1" applyAlignment="1">
      <alignment horizontal="left"/>
    </xf>
    <xf numFmtId="0" fontId="65" fillId="0" borderId="38" xfId="0" applyFont="1" applyBorder="1" applyAlignment="1">
      <alignment horizontal="left"/>
    </xf>
    <xf numFmtId="0" fontId="65" fillId="0" borderId="78" xfId="0" applyFont="1" applyBorder="1" applyAlignment="1">
      <alignment horizontal="left"/>
    </xf>
    <xf numFmtId="0" fontId="65" fillId="0" borderId="20" xfId="0" applyFont="1" applyBorder="1" applyAlignment="1">
      <alignment horizontal="left"/>
    </xf>
    <xf numFmtId="0" fontId="65" fillId="0" borderId="21" xfId="0" applyFont="1" applyBorder="1" applyAlignment="1">
      <alignment horizontal="left"/>
    </xf>
    <xf numFmtId="0" fontId="83" fillId="0" borderId="19" xfId="0" applyFont="1" applyBorder="1" applyAlignment="1">
      <alignment horizontal="center" vertical="center"/>
    </xf>
    <xf numFmtId="0" fontId="83" fillId="0" borderId="35" xfId="0" applyFont="1" applyBorder="1" applyAlignment="1">
      <alignment horizontal="center" vertical="center"/>
    </xf>
    <xf numFmtId="0" fontId="83" fillId="0" borderId="38" xfId="0" applyFont="1" applyBorder="1" applyAlignment="1">
      <alignment horizontal="center" vertical="center"/>
    </xf>
    <xf numFmtId="0" fontId="83" fillId="0" borderId="44" xfId="0" applyFont="1" applyBorder="1" applyAlignment="1">
      <alignment horizontal="center" vertical="center"/>
    </xf>
    <xf numFmtId="0" fontId="83" fillId="0" borderId="20" xfId="0" applyFont="1" applyBorder="1" applyAlignment="1">
      <alignment horizontal="center" vertical="center"/>
    </xf>
    <xf numFmtId="0" fontId="83" fillId="0" borderId="27" xfId="0" applyFont="1" applyBorder="1" applyAlignment="1">
      <alignment horizontal="center" vertical="center"/>
    </xf>
    <xf numFmtId="49" fontId="1" fillId="0" borderId="45" xfId="0" applyNumberFormat="1" applyFont="1" applyBorder="1" applyAlignment="1">
      <alignment horizontal="center" vertical="center"/>
    </xf>
    <xf numFmtId="49" fontId="1" fillId="0" borderId="56" xfId="0" applyNumberFormat="1" applyFont="1" applyBorder="1" applyAlignment="1">
      <alignment horizontal="center" vertical="center"/>
    </xf>
    <xf numFmtId="0" fontId="83" fillId="0" borderId="2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63" fillId="0" borderId="19" xfId="0" applyFont="1" applyBorder="1" applyAlignment="1">
      <alignment horizontal="center" vertical="center"/>
    </xf>
    <xf numFmtId="0" fontId="63" fillId="0" borderId="38" xfId="0" applyFont="1" applyBorder="1" applyAlignment="1">
      <alignment horizontal="center" vertical="center"/>
    </xf>
    <xf numFmtId="0" fontId="63" fillId="0" borderId="44" xfId="0" applyFont="1" applyBorder="1" applyAlignment="1">
      <alignment horizontal="center" vertical="center"/>
    </xf>
    <xf numFmtId="0" fontId="63" fillId="0" borderId="21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/>
    </xf>
    <xf numFmtId="0" fontId="17" fillId="0" borderId="56" xfId="0" applyFont="1" applyBorder="1" applyAlignment="1">
      <alignment horizontal="center"/>
    </xf>
    <xf numFmtId="0" fontId="62" fillId="0" borderId="37" xfId="0" applyFont="1" applyBorder="1" applyAlignment="1">
      <alignment horizontal="left"/>
    </xf>
    <xf numFmtId="0" fontId="62" fillId="0" borderId="35" xfId="0" applyFont="1" applyBorder="1" applyAlignment="1">
      <alignment horizontal="left"/>
    </xf>
    <xf numFmtId="0" fontId="62" fillId="0" borderId="38" xfId="0" applyFont="1" applyBorder="1" applyAlignment="1">
      <alignment horizontal="left"/>
    </xf>
    <xf numFmtId="0" fontId="62" fillId="0" borderId="78" xfId="0" applyFont="1" applyBorder="1" applyAlignment="1">
      <alignment horizontal="left"/>
    </xf>
    <xf numFmtId="0" fontId="62" fillId="0" borderId="20" xfId="0" applyFont="1" applyBorder="1" applyAlignment="1">
      <alignment horizontal="left"/>
    </xf>
    <xf numFmtId="0" fontId="62" fillId="0" borderId="21" xfId="0" applyFont="1" applyBorder="1" applyAlignment="1">
      <alignment horizontal="left"/>
    </xf>
    <xf numFmtId="0" fontId="67" fillId="0" borderId="37" xfId="0" applyFont="1" applyBorder="1" applyAlignment="1">
      <alignment horizontal="left"/>
    </xf>
    <xf numFmtId="0" fontId="67" fillId="0" borderId="35" xfId="0" applyFont="1" applyBorder="1" applyAlignment="1">
      <alignment horizontal="left"/>
    </xf>
    <xf numFmtId="0" fontId="67" fillId="0" borderId="38" xfId="0" applyFont="1" applyBorder="1" applyAlignment="1">
      <alignment horizontal="left"/>
    </xf>
    <xf numFmtId="0" fontId="67" fillId="0" borderId="78" xfId="0" applyFont="1" applyBorder="1" applyAlignment="1">
      <alignment horizontal="left"/>
    </xf>
    <xf numFmtId="0" fontId="67" fillId="0" borderId="20" xfId="0" applyFont="1" applyBorder="1" applyAlignment="1">
      <alignment horizontal="left"/>
    </xf>
    <xf numFmtId="0" fontId="67" fillId="0" borderId="21" xfId="0" applyFont="1" applyBorder="1" applyAlignment="1">
      <alignment horizontal="left"/>
    </xf>
    <xf numFmtId="0" fontId="50" fillId="0" borderId="45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86" fillId="0" borderId="19" xfId="0" applyFont="1" applyBorder="1" applyAlignment="1">
      <alignment horizontal="right"/>
    </xf>
    <xf numFmtId="0" fontId="86" fillId="0" borderId="35" xfId="0" applyFont="1" applyBorder="1" applyAlignment="1">
      <alignment horizontal="right"/>
    </xf>
    <xf numFmtId="0" fontId="86" fillId="0" borderId="36" xfId="0" applyFont="1" applyBorder="1" applyAlignment="1">
      <alignment horizontal="right"/>
    </xf>
    <xf numFmtId="0" fontId="86" fillId="0" borderId="44" xfId="0" applyFont="1" applyBorder="1" applyAlignment="1">
      <alignment horizontal="right"/>
    </xf>
    <xf numFmtId="0" fontId="86" fillId="0" borderId="20" xfId="0" applyFont="1" applyBorder="1" applyAlignment="1">
      <alignment horizontal="right"/>
    </xf>
    <xf numFmtId="0" fontId="86" fillId="0" borderId="79" xfId="0" applyFont="1" applyBorder="1" applyAlignment="1">
      <alignment horizontal="right"/>
    </xf>
    <xf numFmtId="0" fontId="83" fillId="0" borderId="37" xfId="0" applyFont="1" applyBorder="1" applyAlignment="1">
      <alignment horizontal="left"/>
    </xf>
    <xf numFmtId="0" fontId="83" fillId="0" borderId="35" xfId="0" applyFont="1" applyBorder="1" applyAlignment="1">
      <alignment horizontal="left"/>
    </xf>
    <xf numFmtId="0" fontId="83" fillId="0" borderId="38" xfId="0" applyFont="1" applyBorder="1" applyAlignment="1">
      <alignment horizontal="left"/>
    </xf>
    <xf numFmtId="0" fontId="83" fillId="0" borderId="78" xfId="0" applyFont="1" applyBorder="1" applyAlignment="1">
      <alignment horizontal="left"/>
    </xf>
    <xf numFmtId="0" fontId="83" fillId="0" borderId="20" xfId="0" applyFont="1" applyBorder="1" applyAlignment="1">
      <alignment horizontal="left"/>
    </xf>
    <xf numFmtId="0" fontId="83" fillId="0" borderId="21" xfId="0" applyFont="1" applyBorder="1" applyAlignment="1">
      <alignment horizontal="left"/>
    </xf>
    <xf numFmtId="0" fontId="45" fillId="0" borderId="19" xfId="0" applyFont="1" applyBorder="1" applyAlignment="1">
      <alignment horizontal="center" vertical="center"/>
    </xf>
    <xf numFmtId="0" fontId="45" fillId="0" borderId="38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/>
    </xf>
    <xf numFmtId="0" fontId="54" fillId="0" borderId="37" xfId="0" applyFont="1" applyBorder="1" applyAlignment="1">
      <alignment horizontal="left"/>
    </xf>
    <xf numFmtId="0" fontId="54" fillId="0" borderId="35" xfId="0" applyFont="1" applyBorder="1" applyAlignment="1">
      <alignment horizontal="left"/>
    </xf>
    <xf numFmtId="0" fontId="54" fillId="0" borderId="38" xfId="0" applyFont="1" applyBorder="1" applyAlignment="1">
      <alignment horizontal="left"/>
    </xf>
    <xf numFmtId="0" fontId="54" fillId="0" borderId="78" xfId="0" applyFont="1" applyBorder="1" applyAlignment="1">
      <alignment horizontal="left"/>
    </xf>
    <xf numFmtId="0" fontId="54" fillId="0" borderId="20" xfId="0" applyFont="1" applyBorder="1" applyAlignment="1">
      <alignment horizontal="left"/>
    </xf>
    <xf numFmtId="0" fontId="54" fillId="0" borderId="21" xfId="0" applyFont="1" applyBorder="1" applyAlignment="1">
      <alignment horizontal="left"/>
    </xf>
    <xf numFmtId="0" fontId="52" fillId="0" borderId="19" xfId="0" applyFont="1" applyBorder="1" applyAlignment="1">
      <alignment horizontal="center" vertical="center"/>
    </xf>
    <xf numFmtId="0" fontId="52" fillId="0" borderId="35" xfId="0" applyFont="1" applyBorder="1" applyAlignment="1">
      <alignment horizontal="center" vertical="center"/>
    </xf>
    <xf numFmtId="0" fontId="52" fillId="0" borderId="38" xfId="0" applyFont="1" applyBorder="1" applyAlignment="1">
      <alignment horizontal="center" vertical="center"/>
    </xf>
    <xf numFmtId="0" fontId="52" fillId="0" borderId="44" xfId="0" applyFont="1" applyBorder="1" applyAlignment="1">
      <alignment horizontal="center" vertical="center"/>
    </xf>
    <xf numFmtId="0" fontId="52" fillId="0" borderId="20" xfId="0" applyFont="1" applyBorder="1" applyAlignment="1">
      <alignment horizontal="center" vertical="center"/>
    </xf>
    <xf numFmtId="0" fontId="52" fillId="0" borderId="27" xfId="0" applyFont="1" applyBorder="1" applyAlignment="1">
      <alignment horizontal="center" vertical="center"/>
    </xf>
    <xf numFmtId="0" fontId="52" fillId="0" borderId="21" xfId="0" applyFont="1" applyBorder="1" applyAlignment="1">
      <alignment horizontal="center" vertical="center"/>
    </xf>
    <xf numFmtId="0" fontId="24" fillId="0" borderId="19" xfId="0" applyFont="1" applyBorder="1" applyAlignment="1">
      <alignment horizontal="left"/>
    </xf>
    <xf numFmtId="0" fontId="24" fillId="0" borderId="35" xfId="0" applyFont="1" applyBorder="1" applyAlignment="1">
      <alignment horizontal="left"/>
    </xf>
    <xf numFmtId="0" fontId="24" fillId="0" borderId="38" xfId="0" applyFont="1" applyBorder="1" applyAlignment="1">
      <alignment horizontal="left"/>
    </xf>
    <xf numFmtId="0" fontId="24" fillId="0" borderId="44" xfId="0" applyFont="1" applyBorder="1" applyAlignment="1">
      <alignment horizontal="left"/>
    </xf>
    <xf numFmtId="0" fontId="24" fillId="0" borderId="20" xfId="0" applyFont="1" applyBorder="1" applyAlignment="1">
      <alignment horizontal="left"/>
    </xf>
    <xf numFmtId="0" fontId="24" fillId="0" borderId="21" xfId="0" applyFont="1" applyBorder="1" applyAlignment="1">
      <alignment horizontal="left"/>
    </xf>
    <xf numFmtId="0" fontId="49" fillId="0" borderId="19" xfId="0" applyFont="1" applyBorder="1" applyAlignment="1">
      <alignment horizontal="center" vertical="center"/>
    </xf>
    <xf numFmtId="0" fontId="49" fillId="0" borderId="38" xfId="0" applyFont="1" applyBorder="1" applyAlignment="1">
      <alignment horizontal="center" vertical="center"/>
    </xf>
    <xf numFmtId="0" fontId="49" fillId="0" borderId="44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56" xfId="0" applyBorder="1" applyAlignment="1">
      <alignment horizontal="center"/>
    </xf>
    <xf numFmtId="0" fontId="84" fillId="0" borderId="19" xfId="0" applyFont="1" applyBorder="1" applyAlignment="1">
      <alignment horizontal="center"/>
    </xf>
    <xf numFmtId="0" fontId="84" fillId="0" borderId="35" xfId="0" applyFont="1" applyBorder="1" applyAlignment="1">
      <alignment horizontal="center"/>
    </xf>
    <xf numFmtId="0" fontId="84" fillId="0" borderId="38" xfId="0" applyFont="1" applyBorder="1" applyAlignment="1">
      <alignment horizontal="center"/>
    </xf>
    <xf numFmtId="0" fontId="84" fillId="0" borderId="44" xfId="0" applyFont="1" applyBorder="1" applyAlignment="1">
      <alignment horizontal="center"/>
    </xf>
    <xf numFmtId="0" fontId="84" fillId="0" borderId="20" xfId="0" applyFont="1" applyBorder="1" applyAlignment="1">
      <alignment horizontal="center"/>
    </xf>
    <xf numFmtId="0" fontId="84" fillId="0" borderId="2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71" fillId="0" borderId="37" xfId="0" applyFont="1" applyBorder="1" applyAlignment="1">
      <alignment horizontal="left"/>
    </xf>
    <xf numFmtId="0" fontId="71" fillId="0" borderId="35" xfId="0" applyFont="1" applyBorder="1" applyAlignment="1">
      <alignment horizontal="left"/>
    </xf>
    <xf numFmtId="0" fontId="71" fillId="0" borderId="38" xfId="0" applyFont="1" applyBorder="1" applyAlignment="1">
      <alignment horizontal="left"/>
    </xf>
    <xf numFmtId="0" fontId="71" fillId="0" borderId="78" xfId="0" applyFont="1" applyBorder="1" applyAlignment="1">
      <alignment horizontal="left"/>
    </xf>
    <xf numFmtId="0" fontId="71" fillId="0" borderId="20" xfId="0" applyFont="1" applyBorder="1" applyAlignment="1">
      <alignment horizontal="left"/>
    </xf>
    <xf numFmtId="0" fontId="71" fillId="0" borderId="21" xfId="0" applyFont="1" applyBorder="1" applyAlignment="1">
      <alignment horizontal="left"/>
    </xf>
    <xf numFmtId="0" fontId="69" fillId="0" borderId="37" xfId="0" applyFont="1" applyBorder="1" applyAlignment="1">
      <alignment horizontal="left"/>
    </xf>
    <xf numFmtId="0" fontId="69" fillId="0" borderId="35" xfId="0" applyFont="1" applyBorder="1" applyAlignment="1">
      <alignment horizontal="left"/>
    </xf>
    <xf numFmtId="0" fontId="69" fillId="0" borderId="38" xfId="0" applyFont="1" applyBorder="1" applyAlignment="1">
      <alignment horizontal="left"/>
    </xf>
    <xf numFmtId="0" fontId="69" fillId="0" borderId="78" xfId="0" applyFont="1" applyBorder="1" applyAlignment="1">
      <alignment horizontal="left"/>
    </xf>
    <xf numFmtId="0" fontId="69" fillId="0" borderId="20" xfId="0" applyFont="1" applyBorder="1" applyAlignment="1">
      <alignment horizontal="left"/>
    </xf>
    <xf numFmtId="0" fontId="69" fillId="0" borderId="21" xfId="0" applyFont="1" applyBorder="1" applyAlignment="1">
      <alignment horizontal="left"/>
    </xf>
    <xf numFmtId="0" fontId="73" fillId="0" borderId="37" xfId="0" applyFont="1" applyBorder="1" applyAlignment="1">
      <alignment horizontal="left"/>
    </xf>
    <xf numFmtId="0" fontId="73" fillId="0" borderId="35" xfId="0" applyFont="1" applyBorder="1" applyAlignment="1">
      <alignment horizontal="left"/>
    </xf>
    <xf numFmtId="0" fontId="73" fillId="0" borderId="38" xfId="0" applyFont="1" applyBorder="1" applyAlignment="1">
      <alignment horizontal="left"/>
    </xf>
    <xf numFmtId="0" fontId="73" fillId="0" borderId="78" xfId="0" applyFont="1" applyBorder="1" applyAlignment="1">
      <alignment horizontal="left"/>
    </xf>
    <xf numFmtId="0" fontId="73" fillId="0" borderId="20" xfId="0" applyFont="1" applyBorder="1" applyAlignment="1">
      <alignment horizontal="left"/>
    </xf>
    <xf numFmtId="0" fontId="73" fillId="0" borderId="21" xfId="0" applyFont="1" applyBorder="1" applyAlignment="1">
      <alignment horizontal="left"/>
    </xf>
    <xf numFmtId="0" fontId="24" fillId="0" borderId="39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4" fillId="0" borderId="27" xfId="0" applyFont="1" applyBorder="1" applyAlignment="1">
      <alignment horizontal="left"/>
    </xf>
    <xf numFmtId="0" fontId="47" fillId="0" borderId="38" xfId="0" applyFont="1" applyBorder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0" fontId="69" fillId="0" borderId="19" xfId="0" applyFont="1" applyBorder="1" applyAlignment="1">
      <alignment horizontal="center" vertical="center"/>
    </xf>
    <xf numFmtId="0" fontId="69" fillId="0" borderId="35" xfId="0" applyFont="1" applyBorder="1" applyAlignment="1">
      <alignment horizontal="center" vertical="center"/>
    </xf>
    <xf numFmtId="0" fontId="69" fillId="0" borderId="38" xfId="0" applyFont="1" applyBorder="1" applyAlignment="1">
      <alignment horizontal="center" vertical="center"/>
    </xf>
    <xf numFmtId="0" fontId="69" fillId="0" borderId="44" xfId="0" applyFont="1" applyBorder="1" applyAlignment="1">
      <alignment horizontal="center" vertical="center"/>
    </xf>
    <xf numFmtId="0" fontId="69" fillId="0" borderId="20" xfId="0" applyFont="1" applyBorder="1" applyAlignment="1">
      <alignment horizontal="center" vertical="center"/>
    </xf>
    <xf numFmtId="0" fontId="69" fillId="0" borderId="27" xfId="0" applyFont="1" applyBorder="1" applyAlignment="1">
      <alignment horizontal="center" vertical="center"/>
    </xf>
    <xf numFmtId="0" fontId="69" fillId="0" borderId="21" xfId="0" applyFont="1" applyBorder="1" applyAlignment="1">
      <alignment horizontal="center" vertic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49" fontId="1" fillId="0" borderId="35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3" fillId="0" borderId="82" xfId="0" applyFont="1" applyBorder="1" applyAlignment="1">
      <alignment horizontal="center"/>
    </xf>
    <xf numFmtId="0" fontId="3" fillId="0" borderId="83" xfId="0" applyFont="1" applyBorder="1" applyAlignment="1">
      <alignment horizontal="center"/>
    </xf>
    <xf numFmtId="0" fontId="73" fillId="0" borderId="37" xfId="0" applyFont="1" applyBorder="1" applyAlignment="1">
      <alignment horizontal="center"/>
    </xf>
    <xf numFmtId="0" fontId="73" fillId="0" borderId="35" xfId="0" applyFont="1" applyBorder="1" applyAlignment="1">
      <alignment horizontal="center"/>
    </xf>
    <xf numFmtId="0" fontId="73" fillId="0" borderId="38" xfId="0" applyFont="1" applyBorder="1" applyAlignment="1">
      <alignment horizontal="center"/>
    </xf>
    <xf numFmtId="0" fontId="73" fillId="0" borderId="78" xfId="0" applyFont="1" applyBorder="1" applyAlignment="1">
      <alignment horizontal="center"/>
    </xf>
    <xf numFmtId="0" fontId="73" fillId="0" borderId="20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2" fillId="0" borderId="19" xfId="0" applyFont="1" applyBorder="1" applyAlignment="1">
      <alignment horizontal="center"/>
    </xf>
    <xf numFmtId="0" fontId="72" fillId="0" borderId="35" xfId="0" applyFont="1" applyBorder="1" applyAlignment="1">
      <alignment horizontal="center"/>
    </xf>
    <xf numFmtId="0" fontId="72" fillId="0" borderId="38" xfId="0" applyFont="1" applyBorder="1" applyAlignment="1">
      <alignment horizontal="center"/>
    </xf>
    <xf numFmtId="0" fontId="72" fillId="0" borderId="44" xfId="0" applyFont="1" applyBorder="1" applyAlignment="1">
      <alignment horizontal="center"/>
    </xf>
    <xf numFmtId="0" fontId="72" fillId="0" borderId="20" xfId="0" applyFont="1" applyBorder="1" applyAlignment="1">
      <alignment horizontal="center"/>
    </xf>
    <xf numFmtId="0" fontId="72" fillId="0" borderId="21" xfId="0" applyFont="1" applyBorder="1" applyAlignment="1">
      <alignment horizontal="center"/>
    </xf>
    <xf numFmtId="0" fontId="73" fillId="0" borderId="19" xfId="0" applyFont="1" applyBorder="1" applyAlignment="1">
      <alignment horizontal="center" vertical="center"/>
    </xf>
    <xf numFmtId="0" fontId="73" fillId="0" borderId="35" xfId="0" applyFont="1" applyBorder="1" applyAlignment="1">
      <alignment horizontal="center" vertical="center"/>
    </xf>
    <xf numFmtId="0" fontId="73" fillId="0" borderId="38" xfId="0" applyFont="1" applyBorder="1" applyAlignment="1">
      <alignment horizontal="center" vertical="center"/>
    </xf>
    <xf numFmtId="0" fontId="73" fillId="0" borderId="44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0" borderId="27" xfId="0" applyFont="1" applyBorder="1" applyAlignment="1">
      <alignment horizontal="center" vertical="center"/>
    </xf>
    <xf numFmtId="0" fontId="53" fillId="0" borderId="19" xfId="0" applyFont="1" applyBorder="1" applyAlignment="1">
      <alignment horizontal="center" vertical="center"/>
    </xf>
    <xf numFmtId="0" fontId="53" fillId="0" borderId="35" xfId="0" applyFont="1" applyBorder="1" applyAlignment="1">
      <alignment horizontal="center" vertical="center"/>
    </xf>
    <xf numFmtId="0" fontId="53" fillId="0" borderId="38" xfId="0" applyFont="1" applyBorder="1" applyAlignment="1">
      <alignment horizontal="center" vertical="center"/>
    </xf>
    <xf numFmtId="0" fontId="53" fillId="0" borderId="44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3" fillId="0" borderId="21" xfId="0" applyFont="1" applyBorder="1" applyAlignment="1">
      <alignment horizontal="center" vertical="center"/>
    </xf>
    <xf numFmtId="0" fontId="48" fillId="0" borderId="82" xfId="0" applyFont="1" applyBorder="1" applyAlignment="1">
      <alignment horizontal="center"/>
    </xf>
    <xf numFmtId="0" fontId="48" fillId="0" borderId="83" xfId="0" applyFont="1" applyBorder="1" applyAlignment="1">
      <alignment horizontal="center"/>
    </xf>
    <xf numFmtId="0" fontId="72" fillId="0" borderId="38" xfId="0" applyFont="1" applyBorder="1" applyAlignment="1">
      <alignment horizontal="center" vertical="center"/>
    </xf>
    <xf numFmtId="0" fontId="72" fillId="0" borderId="21" xfId="0" applyFont="1" applyBorder="1" applyAlignment="1">
      <alignment horizontal="center" vertical="center"/>
    </xf>
    <xf numFmtId="0" fontId="84" fillId="0" borderId="19" xfId="0" applyFont="1" applyBorder="1" applyAlignment="1">
      <alignment horizontal="center" vertical="center"/>
    </xf>
    <xf numFmtId="0" fontId="84" fillId="0" borderId="35" xfId="0" applyFont="1" applyBorder="1" applyAlignment="1">
      <alignment horizontal="center" vertical="center"/>
    </xf>
    <xf numFmtId="0" fontId="84" fillId="0" borderId="44" xfId="0" applyFont="1" applyBorder="1" applyAlignment="1">
      <alignment horizontal="center" vertical="center"/>
    </xf>
    <xf numFmtId="0" fontId="84" fillId="0" borderId="20" xfId="0" applyFont="1" applyBorder="1" applyAlignment="1">
      <alignment horizontal="center" vertical="center"/>
    </xf>
    <xf numFmtId="0" fontId="59" fillId="0" borderId="38" xfId="0" applyFont="1" applyBorder="1" applyAlignment="1">
      <alignment horizontal="center" vertical="center"/>
    </xf>
    <xf numFmtId="0" fontId="59" fillId="0" borderId="21" xfId="0" applyFont="1" applyBorder="1" applyAlignment="1">
      <alignment horizontal="center" vertical="center"/>
    </xf>
    <xf numFmtId="0" fontId="84" fillId="0" borderId="27" xfId="0" applyFont="1" applyBorder="1" applyAlignment="1">
      <alignment horizontal="center" vertical="center"/>
    </xf>
    <xf numFmtId="0" fontId="61" fillId="0" borderId="38" xfId="0" applyFont="1" applyBorder="1" applyAlignment="1">
      <alignment horizontal="center" vertical="center"/>
    </xf>
    <xf numFmtId="0" fontId="61" fillId="0" borderId="21" xfId="0" applyFont="1" applyBorder="1" applyAlignment="1">
      <alignment horizontal="center" vertical="center"/>
    </xf>
    <xf numFmtId="0" fontId="55" fillId="0" borderId="38" xfId="0" applyFont="1" applyBorder="1" applyAlignment="1">
      <alignment horizontal="center" vertical="center"/>
    </xf>
    <xf numFmtId="0" fontId="55" fillId="0" borderId="21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53" fillId="0" borderId="27" xfId="0" applyFont="1" applyBorder="1" applyAlignment="1">
      <alignment horizontal="center" vertical="center"/>
    </xf>
    <xf numFmtId="0" fontId="83" fillId="0" borderId="19" xfId="0" applyFont="1" applyBorder="1" applyAlignment="1">
      <alignment horizontal="center"/>
    </xf>
    <xf numFmtId="0" fontId="83" fillId="0" borderId="44" xfId="0" applyFont="1" applyBorder="1" applyAlignment="1">
      <alignment horizontal="center"/>
    </xf>
    <xf numFmtId="0" fontId="53" fillId="0" borderId="19" xfId="0" applyFont="1" applyBorder="1" applyAlignment="1">
      <alignment horizontal="center"/>
    </xf>
    <xf numFmtId="0" fontId="53" fillId="0" borderId="35" xfId="0" applyFont="1" applyBorder="1" applyAlignment="1">
      <alignment horizontal="center"/>
    </xf>
    <xf numFmtId="0" fontId="53" fillId="0" borderId="38" xfId="0" applyFont="1" applyBorder="1" applyAlignment="1">
      <alignment horizontal="center"/>
    </xf>
    <xf numFmtId="0" fontId="53" fillId="0" borderId="44" xfId="0" applyFont="1" applyBorder="1" applyAlignment="1">
      <alignment horizontal="center"/>
    </xf>
    <xf numFmtId="0" fontId="53" fillId="0" borderId="20" xfId="0" applyFont="1" applyBorder="1" applyAlignment="1">
      <alignment horizontal="center"/>
    </xf>
    <xf numFmtId="0" fontId="53" fillId="0" borderId="21" xfId="0" applyFont="1" applyBorder="1" applyAlignment="1">
      <alignment horizontal="center"/>
    </xf>
    <xf numFmtId="0" fontId="83" fillId="0" borderId="0" xfId="0" applyFont="1" applyBorder="1" applyAlignment="1">
      <alignment horizontal="center" vertical="center"/>
    </xf>
    <xf numFmtId="49" fontId="1" fillId="0" borderId="84" xfId="0" applyNumberFormat="1" applyFont="1" applyBorder="1" applyAlignment="1">
      <alignment horizontal="center" vertical="center"/>
    </xf>
    <xf numFmtId="49" fontId="1" fillId="0" borderId="85" xfId="0" applyNumberFormat="1" applyFont="1" applyBorder="1" applyAlignment="1">
      <alignment horizontal="center" vertical="center"/>
    </xf>
    <xf numFmtId="0" fontId="51" fillId="0" borderId="38" xfId="0" applyFont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83" fillId="0" borderId="39" xfId="0" applyFont="1" applyBorder="1" applyAlignment="1">
      <alignment horizontal="center" vertical="center"/>
    </xf>
    <xf numFmtId="0" fontId="58" fillId="0" borderId="37" xfId="0" applyFont="1" applyBorder="1" applyAlignment="1">
      <alignment horizontal="center"/>
    </xf>
    <xf numFmtId="0" fontId="58" fillId="0" borderId="35" xfId="0" applyFont="1" applyBorder="1" applyAlignment="1">
      <alignment horizontal="center"/>
    </xf>
    <xf numFmtId="0" fontId="58" fillId="0" borderId="38" xfId="0" applyFont="1" applyBorder="1" applyAlignment="1">
      <alignment horizontal="center"/>
    </xf>
    <xf numFmtId="0" fontId="58" fillId="0" borderId="78" xfId="0" applyFont="1" applyBorder="1" applyAlignment="1">
      <alignment horizontal="center"/>
    </xf>
    <xf numFmtId="0" fontId="58" fillId="0" borderId="20" xfId="0" applyFont="1" applyBorder="1" applyAlignment="1">
      <alignment horizontal="center"/>
    </xf>
    <xf numFmtId="0" fontId="58" fillId="0" borderId="21" xfId="0" applyFont="1" applyBorder="1" applyAlignment="1">
      <alignment horizontal="center"/>
    </xf>
    <xf numFmtId="0" fontId="46" fillId="0" borderId="19" xfId="0" applyFont="1" applyBorder="1" applyAlignment="1">
      <alignment horizontal="left"/>
    </xf>
    <xf numFmtId="0" fontId="46" fillId="0" borderId="35" xfId="0" applyFont="1" applyBorder="1" applyAlignment="1">
      <alignment horizontal="left"/>
    </xf>
    <xf numFmtId="0" fontId="46" fillId="0" borderId="36" xfId="0" applyFont="1" applyBorder="1" applyAlignment="1">
      <alignment horizontal="left"/>
    </xf>
    <xf numFmtId="0" fontId="46" fillId="0" borderId="44" xfId="0" applyFont="1" applyBorder="1" applyAlignment="1">
      <alignment horizontal="left"/>
    </xf>
    <xf numFmtId="0" fontId="46" fillId="0" borderId="20" xfId="0" applyFont="1" applyBorder="1" applyAlignment="1">
      <alignment horizontal="left"/>
    </xf>
    <xf numFmtId="0" fontId="46" fillId="0" borderId="79" xfId="0" applyFont="1" applyBorder="1" applyAlignment="1">
      <alignment horizontal="left"/>
    </xf>
    <xf numFmtId="0" fontId="51" fillId="0" borderId="19" xfId="0" applyFont="1" applyBorder="1" applyAlignment="1">
      <alignment horizontal="center"/>
    </xf>
    <xf numFmtId="0" fontId="51" fillId="0" borderId="35" xfId="0" applyFont="1" applyBorder="1" applyAlignment="1">
      <alignment horizontal="center"/>
    </xf>
    <xf numFmtId="0" fontId="51" fillId="0" borderId="38" xfId="0" applyFont="1" applyBorder="1" applyAlignment="1">
      <alignment horizontal="center"/>
    </xf>
    <xf numFmtId="0" fontId="51" fillId="0" borderId="44" xfId="0" applyFont="1" applyBorder="1" applyAlignment="1">
      <alignment horizontal="center"/>
    </xf>
    <xf numFmtId="0" fontId="51" fillId="0" borderId="20" xfId="0" applyFont="1" applyBorder="1" applyAlignment="1">
      <alignment horizontal="center"/>
    </xf>
    <xf numFmtId="0" fontId="51" fillId="0" borderId="21" xfId="0" applyFont="1" applyBorder="1" applyAlignment="1">
      <alignment horizontal="center"/>
    </xf>
    <xf numFmtId="0" fontId="51" fillId="0" borderId="19" xfId="0" applyFont="1" applyBorder="1" applyAlignment="1">
      <alignment horizontal="center" vertical="center"/>
    </xf>
    <xf numFmtId="0" fontId="51" fillId="0" borderId="35" xfId="0" applyFont="1" applyBorder="1" applyAlignment="1">
      <alignment horizontal="center" vertical="center"/>
    </xf>
    <xf numFmtId="0" fontId="51" fillId="0" borderId="44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27" xfId="0" applyFont="1" applyBorder="1" applyAlignment="1">
      <alignment horizontal="center" vertical="center"/>
    </xf>
    <xf numFmtId="0" fontId="53" fillId="0" borderId="37" xfId="0" applyFont="1" applyBorder="1" applyAlignment="1">
      <alignment horizontal="center"/>
    </xf>
    <xf numFmtId="0" fontId="53" fillId="0" borderId="78" xfId="0" applyFont="1" applyBorder="1" applyAlignment="1">
      <alignment horizontal="center"/>
    </xf>
    <xf numFmtId="0" fontId="59" fillId="0" borderId="19" xfId="0" applyFont="1" applyBorder="1" applyAlignment="1">
      <alignment horizontal="center" vertical="center"/>
    </xf>
    <xf numFmtId="0" fontId="59" fillId="0" borderId="35" xfId="0" applyFont="1" applyBorder="1" applyAlignment="1">
      <alignment horizontal="center" vertical="center"/>
    </xf>
    <xf numFmtId="0" fontId="59" fillId="0" borderId="44" xfId="0" applyFont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56" fillId="0" borderId="38" xfId="0" applyFont="1" applyBorder="1" applyAlignment="1">
      <alignment horizontal="center" vertical="center"/>
    </xf>
    <xf numFmtId="0" fontId="56" fillId="0" borderId="21" xfId="0" applyFont="1" applyBorder="1" applyAlignment="1">
      <alignment horizontal="center" vertical="center"/>
    </xf>
    <xf numFmtId="0" fontId="56" fillId="0" borderId="19" xfId="0" applyFont="1" applyBorder="1" applyAlignment="1">
      <alignment horizontal="center" vertical="center"/>
    </xf>
    <xf numFmtId="0" fontId="56" fillId="0" borderId="35" xfId="0" applyFont="1" applyBorder="1" applyAlignment="1">
      <alignment horizontal="center" vertical="center"/>
    </xf>
    <xf numFmtId="0" fontId="56" fillId="0" borderId="44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56" fillId="0" borderId="27" xfId="0" applyFont="1" applyBorder="1" applyAlignment="1">
      <alignment horizontal="center" vertical="center"/>
    </xf>
    <xf numFmtId="0" fontId="57" fillId="0" borderId="37" xfId="0" applyFont="1" applyBorder="1" applyAlignment="1">
      <alignment horizontal="left"/>
    </xf>
    <xf numFmtId="0" fontId="57" fillId="0" borderId="35" xfId="0" applyFont="1" applyBorder="1" applyAlignment="1">
      <alignment horizontal="left"/>
    </xf>
    <xf numFmtId="0" fontId="57" fillId="0" borderId="38" xfId="0" applyFont="1" applyBorder="1" applyAlignment="1">
      <alignment horizontal="left"/>
    </xf>
    <xf numFmtId="0" fontId="57" fillId="0" borderId="78" xfId="0" applyFont="1" applyBorder="1" applyAlignment="1">
      <alignment horizontal="left"/>
    </xf>
    <xf numFmtId="0" fontId="57" fillId="0" borderId="20" xfId="0" applyFont="1" applyBorder="1" applyAlignment="1">
      <alignment horizontal="left"/>
    </xf>
    <xf numFmtId="0" fontId="57" fillId="0" borderId="21" xfId="0" applyFont="1" applyBorder="1" applyAlignment="1">
      <alignment horizontal="left"/>
    </xf>
    <xf numFmtId="0" fontId="59" fillId="0" borderId="27" xfId="0" applyFont="1" applyBorder="1" applyAlignment="1">
      <alignment horizontal="center" vertical="center"/>
    </xf>
    <xf numFmtId="0" fontId="61" fillId="0" borderId="37" xfId="0" applyFont="1" applyBorder="1" applyAlignment="1">
      <alignment horizontal="left"/>
    </xf>
    <xf numFmtId="0" fontId="61" fillId="0" borderId="35" xfId="0" applyFont="1" applyBorder="1" applyAlignment="1">
      <alignment horizontal="left"/>
    </xf>
    <xf numFmtId="0" fontId="61" fillId="0" borderId="38" xfId="0" applyFont="1" applyBorder="1" applyAlignment="1">
      <alignment horizontal="left"/>
    </xf>
    <xf numFmtId="0" fontId="61" fillId="0" borderId="78" xfId="0" applyFont="1" applyBorder="1" applyAlignment="1">
      <alignment horizontal="left"/>
    </xf>
    <xf numFmtId="0" fontId="61" fillId="0" borderId="20" xfId="0" applyFont="1" applyBorder="1" applyAlignment="1">
      <alignment horizontal="left"/>
    </xf>
    <xf numFmtId="0" fontId="61" fillId="0" borderId="21" xfId="0" applyFont="1" applyBorder="1" applyAlignment="1">
      <alignment horizontal="left"/>
    </xf>
    <xf numFmtId="0" fontId="55" fillId="0" borderId="19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55" fillId="0" borderId="44" xfId="0" applyFont="1" applyBorder="1" applyAlignment="1">
      <alignment horizontal="center" vertical="center"/>
    </xf>
    <xf numFmtId="0" fontId="55" fillId="0" borderId="20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84" fillId="0" borderId="19" xfId="0" applyFont="1" applyBorder="1" applyAlignment="1">
      <alignment horizontal="left"/>
    </xf>
    <xf numFmtId="0" fontId="84" fillId="0" borderId="35" xfId="0" applyFont="1" applyBorder="1" applyAlignment="1">
      <alignment horizontal="left"/>
    </xf>
    <xf numFmtId="0" fontId="84" fillId="0" borderId="38" xfId="0" applyFont="1" applyBorder="1" applyAlignment="1">
      <alignment horizontal="left"/>
    </xf>
    <xf numFmtId="0" fontId="84" fillId="0" borderId="39" xfId="0" applyFont="1" applyBorder="1" applyAlignment="1">
      <alignment horizontal="left"/>
    </xf>
    <xf numFmtId="0" fontId="84" fillId="0" borderId="0" xfId="0" applyFont="1" applyBorder="1" applyAlignment="1">
      <alignment horizontal="left"/>
    </xf>
    <xf numFmtId="0" fontId="84" fillId="0" borderId="27" xfId="0" applyFont="1" applyBorder="1" applyAlignment="1">
      <alignment horizontal="left"/>
    </xf>
    <xf numFmtId="0" fontId="85" fillId="0" borderId="82" xfId="0" applyFont="1" applyBorder="1" applyAlignment="1">
      <alignment horizontal="center"/>
    </xf>
    <xf numFmtId="0" fontId="85" fillId="0" borderId="83" xfId="0" applyFont="1" applyBorder="1" applyAlignment="1">
      <alignment horizontal="center"/>
    </xf>
    <xf numFmtId="0" fontId="63" fillId="0" borderId="37" xfId="0" applyFont="1" applyBorder="1" applyAlignment="1">
      <alignment horizontal="left"/>
    </xf>
    <xf numFmtId="0" fontId="63" fillId="0" borderId="35" xfId="0" applyFont="1" applyBorder="1" applyAlignment="1">
      <alignment horizontal="left"/>
    </xf>
    <xf numFmtId="0" fontId="63" fillId="0" borderId="38" xfId="0" applyFont="1" applyBorder="1" applyAlignment="1">
      <alignment horizontal="left"/>
    </xf>
    <xf numFmtId="0" fontId="63" fillId="0" borderId="78" xfId="0" applyFont="1" applyBorder="1" applyAlignment="1">
      <alignment horizontal="left"/>
    </xf>
    <xf numFmtId="0" fontId="63" fillId="0" borderId="20" xfId="0" applyFont="1" applyBorder="1" applyAlignment="1">
      <alignment horizontal="left"/>
    </xf>
    <xf numFmtId="0" fontId="63" fillId="0" borderId="21" xfId="0" applyFont="1" applyBorder="1" applyAlignment="1">
      <alignment horizontal="left"/>
    </xf>
    <xf numFmtId="0" fontId="64" fillId="0" borderId="19" xfId="0" applyFont="1" applyBorder="1" applyAlignment="1">
      <alignment horizontal="center" vertical="center"/>
    </xf>
    <xf numFmtId="0" fontId="64" fillId="0" borderId="35" xfId="0" applyFont="1" applyBorder="1" applyAlignment="1">
      <alignment horizontal="center" vertical="center"/>
    </xf>
    <xf numFmtId="0" fontId="64" fillId="0" borderId="38" xfId="0" applyFont="1" applyBorder="1" applyAlignment="1">
      <alignment horizontal="center" vertical="center"/>
    </xf>
    <xf numFmtId="0" fontId="64" fillId="0" borderId="44" xfId="0" applyFont="1" applyBorder="1" applyAlignment="1">
      <alignment horizontal="center" vertical="center"/>
    </xf>
    <xf numFmtId="0" fontId="64" fillId="0" borderId="20" xfId="0" applyFont="1" applyBorder="1" applyAlignment="1">
      <alignment horizontal="center" vertical="center"/>
    </xf>
    <xf numFmtId="0" fontId="64" fillId="0" borderId="21" xfId="0" applyFont="1" applyBorder="1" applyAlignment="1">
      <alignment horizontal="center" vertical="center"/>
    </xf>
    <xf numFmtId="0" fontId="64" fillId="0" borderId="27" xfId="0" applyFont="1" applyBorder="1" applyAlignment="1">
      <alignment horizontal="center" vertical="center"/>
    </xf>
    <xf numFmtId="0" fontId="63" fillId="0" borderId="45" xfId="0" applyFont="1" applyBorder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84" fillId="0" borderId="45" xfId="0" applyFont="1" applyBorder="1" applyAlignment="1">
      <alignment horizontal="center" vertical="center"/>
    </xf>
    <xf numFmtId="0" fontId="84" fillId="0" borderId="56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0" fontId="66" fillId="0" borderId="19" xfId="0" applyFont="1" applyBorder="1" applyAlignment="1">
      <alignment horizontal="center" vertical="center"/>
    </xf>
    <xf numFmtId="0" fontId="66" fillId="0" borderId="35" xfId="0" applyFont="1" applyBorder="1" applyAlignment="1">
      <alignment horizontal="center" vertical="center"/>
    </xf>
    <xf numFmtId="0" fontId="66" fillId="0" borderId="38" xfId="0" applyFont="1" applyBorder="1" applyAlignment="1">
      <alignment horizontal="center" vertical="center"/>
    </xf>
    <xf numFmtId="0" fontId="66" fillId="0" borderId="44" xfId="0" applyFont="1" applyBorder="1" applyAlignment="1">
      <alignment horizontal="center" vertical="center"/>
    </xf>
    <xf numFmtId="0" fontId="66" fillId="0" borderId="20" xfId="0" applyFont="1" applyBorder="1" applyAlignment="1">
      <alignment horizontal="center" vertical="center"/>
    </xf>
    <xf numFmtId="0" fontId="66" fillId="0" borderId="21" xfId="0" applyFont="1" applyBorder="1" applyAlignment="1">
      <alignment horizontal="center" vertical="center"/>
    </xf>
    <xf numFmtId="0" fontId="66" fillId="0" borderId="27" xfId="0" applyFont="1" applyBorder="1" applyAlignment="1">
      <alignment horizontal="center" vertical="center"/>
    </xf>
    <xf numFmtId="0" fontId="67" fillId="0" borderId="19" xfId="0" applyFont="1" applyBorder="1" applyAlignment="1">
      <alignment horizontal="center" vertical="center"/>
    </xf>
    <xf numFmtId="0" fontId="67" fillId="0" borderId="35" xfId="0" applyFont="1" applyBorder="1" applyAlignment="1">
      <alignment horizontal="center" vertical="center"/>
    </xf>
    <xf numFmtId="0" fontId="67" fillId="0" borderId="38" xfId="0" applyFont="1" applyBorder="1" applyAlignment="1">
      <alignment horizontal="center" vertical="center"/>
    </xf>
    <xf numFmtId="0" fontId="67" fillId="0" borderId="44" xfId="0" applyFont="1" applyBorder="1" applyAlignment="1">
      <alignment horizontal="center" vertical="center"/>
    </xf>
    <xf numFmtId="0" fontId="67" fillId="0" borderId="20" xfId="0" applyFont="1" applyBorder="1" applyAlignment="1">
      <alignment horizontal="center" vertical="center"/>
    </xf>
    <xf numFmtId="0" fontId="67" fillId="0" borderId="27" xfId="0" applyFont="1" applyBorder="1" applyAlignment="1">
      <alignment horizontal="center" vertical="center"/>
    </xf>
    <xf numFmtId="0" fontId="52" fillId="0" borderId="19" xfId="0" applyFont="1" applyBorder="1" applyAlignment="1">
      <alignment horizontal="center"/>
    </xf>
    <xf numFmtId="0" fontId="52" fillId="0" borderId="35" xfId="0" applyFont="1" applyBorder="1" applyAlignment="1">
      <alignment horizontal="center"/>
    </xf>
    <xf numFmtId="0" fontId="52" fillId="0" borderId="38" xfId="0" applyFont="1" applyBorder="1" applyAlignment="1">
      <alignment horizontal="center"/>
    </xf>
    <xf numFmtId="0" fontId="52" fillId="0" borderId="44" xfId="0" applyFont="1" applyBorder="1" applyAlignment="1">
      <alignment horizontal="center"/>
    </xf>
    <xf numFmtId="0" fontId="52" fillId="0" borderId="20" xfId="0" applyFont="1" applyBorder="1" applyAlignment="1">
      <alignment horizontal="center"/>
    </xf>
    <xf numFmtId="0" fontId="52" fillId="0" borderId="21" xfId="0" applyFont="1" applyBorder="1" applyAlignment="1">
      <alignment horizontal="center"/>
    </xf>
    <xf numFmtId="0" fontId="68" fillId="0" borderId="38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67" fillId="0" borderId="21" xfId="0" applyFont="1" applyBorder="1" applyAlignment="1">
      <alignment horizontal="center" vertical="center"/>
    </xf>
    <xf numFmtId="0" fontId="70" fillId="0" borderId="19" xfId="0" applyFont="1" applyBorder="1" applyAlignment="1">
      <alignment horizontal="center" vertical="center"/>
    </xf>
    <xf numFmtId="0" fontId="70" fillId="0" borderId="35" xfId="0" applyFont="1" applyBorder="1" applyAlignment="1">
      <alignment horizontal="center" vertical="center"/>
    </xf>
    <xf numFmtId="0" fontId="70" fillId="0" borderId="38" xfId="0" applyFont="1" applyBorder="1" applyAlignment="1">
      <alignment horizontal="center" vertical="center"/>
    </xf>
    <xf numFmtId="0" fontId="70" fillId="0" borderId="44" xfId="0" applyFont="1" applyBorder="1" applyAlignment="1">
      <alignment horizontal="center" vertical="center"/>
    </xf>
    <xf numFmtId="0" fontId="70" fillId="0" borderId="20" xfId="0" applyFont="1" applyBorder="1" applyAlignment="1">
      <alignment horizontal="center" vertical="center"/>
    </xf>
    <xf numFmtId="0" fontId="70" fillId="0" borderId="21" xfId="0" applyFont="1" applyBorder="1" applyAlignment="1">
      <alignment horizontal="center" vertical="center"/>
    </xf>
    <xf numFmtId="0" fontId="70" fillId="0" borderId="27" xfId="0" applyFont="1" applyBorder="1" applyAlignment="1">
      <alignment horizontal="center" vertical="center"/>
    </xf>
    <xf numFmtId="0" fontId="71" fillId="0" borderId="37" xfId="0" applyFont="1" applyBorder="1" applyAlignment="1">
      <alignment horizontal="center"/>
    </xf>
    <xf numFmtId="0" fontId="71" fillId="0" borderId="35" xfId="0" applyFont="1" applyBorder="1" applyAlignment="1">
      <alignment horizontal="center"/>
    </xf>
    <xf numFmtId="0" fontId="71" fillId="0" borderId="38" xfId="0" applyFont="1" applyBorder="1" applyAlignment="1">
      <alignment horizontal="center"/>
    </xf>
    <xf numFmtId="0" fontId="71" fillId="0" borderId="78" xfId="0" applyFont="1" applyBorder="1" applyAlignment="1">
      <alignment horizontal="center"/>
    </xf>
    <xf numFmtId="0" fontId="71" fillId="0" borderId="20" xfId="0" applyFont="1" applyBorder="1" applyAlignment="1">
      <alignment horizontal="center"/>
    </xf>
    <xf numFmtId="0" fontId="71" fillId="0" borderId="21" xfId="0" applyFont="1" applyBorder="1" applyAlignment="1">
      <alignment horizontal="center"/>
    </xf>
    <xf numFmtId="0" fontId="72" fillId="0" borderId="19" xfId="0" applyFont="1" applyBorder="1" applyAlignment="1">
      <alignment horizontal="center" vertical="center"/>
    </xf>
    <xf numFmtId="0" fontId="72" fillId="0" borderId="35" xfId="0" applyFont="1" applyBorder="1" applyAlignment="1">
      <alignment horizontal="center" vertical="center"/>
    </xf>
    <xf numFmtId="0" fontId="72" fillId="0" borderId="44" xfId="0" applyFont="1" applyBorder="1" applyAlignment="1">
      <alignment horizontal="center" vertical="center"/>
    </xf>
    <xf numFmtId="0" fontId="72" fillId="0" borderId="20" xfId="0" applyFont="1" applyBorder="1" applyAlignment="1">
      <alignment horizontal="center" vertical="center"/>
    </xf>
    <xf numFmtId="0" fontId="72" fillId="0" borderId="27" xfId="0" applyFont="1" applyBorder="1" applyAlignment="1">
      <alignment horizontal="center" vertical="center"/>
    </xf>
    <xf numFmtId="0" fontId="73" fillId="0" borderId="21" xfId="0" applyFont="1" applyBorder="1" applyAlignment="1">
      <alignment horizontal="center" vertical="center"/>
    </xf>
    <xf numFmtId="0" fontId="3" fillId="0" borderId="49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0" fontId="3" fillId="0" borderId="8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11" fillId="0" borderId="90" xfId="0" applyFont="1" applyFill="1" applyBorder="1" applyAlignment="1">
      <alignment horizontal="center"/>
    </xf>
    <xf numFmtId="0" fontId="111" fillId="0" borderId="15" xfId="0" applyFont="1" applyFill="1" applyBorder="1" applyAlignment="1">
      <alignment horizontal="center"/>
    </xf>
    <xf numFmtId="0" fontId="111" fillId="0" borderId="91" xfId="0" applyFont="1" applyFill="1" applyBorder="1" applyAlignment="1">
      <alignment horizontal="center"/>
    </xf>
    <xf numFmtId="0" fontId="19" fillId="9" borderId="9" xfId="0" applyFont="1" applyFill="1" applyBorder="1" applyAlignment="1">
      <alignment horizontal="center"/>
    </xf>
    <xf numFmtId="0" fontId="19" fillId="9" borderId="11" xfId="0" applyFont="1" applyFill="1" applyBorder="1" applyAlignment="1">
      <alignment horizontal="center"/>
    </xf>
    <xf numFmtId="0" fontId="19" fillId="9" borderId="8" xfId="0" applyFont="1" applyFill="1" applyBorder="1" applyAlignment="1">
      <alignment horizontal="center"/>
    </xf>
    <xf numFmtId="0" fontId="36" fillId="0" borderId="0" xfId="0" applyFont="1" applyBorder="1" applyAlignment="1">
      <alignment horizontal="left" vertical="center" wrapText="1"/>
    </xf>
    <xf numFmtId="0" fontId="35" fillId="9" borderId="5" xfId="0" applyFont="1" applyFill="1" applyBorder="1" applyAlignment="1">
      <alignment horizontal="center"/>
    </xf>
    <xf numFmtId="0" fontId="35" fillId="9" borderId="0" xfId="0" applyFont="1" applyFill="1" applyBorder="1" applyAlignment="1">
      <alignment horizontal="center"/>
    </xf>
    <xf numFmtId="0" fontId="101" fillId="0" borderId="0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35" fillId="2" borderId="5" xfId="0" applyFont="1" applyFill="1" applyBorder="1" applyAlignment="1">
      <alignment horizontal="center"/>
    </xf>
    <xf numFmtId="0" fontId="35" fillId="2" borderId="0" xfId="0" applyFont="1" applyFill="1" applyBorder="1" applyAlignment="1">
      <alignment horizontal="center"/>
    </xf>
    <xf numFmtId="0" fontId="101" fillId="0" borderId="13" xfId="0" applyFont="1" applyFill="1" applyBorder="1" applyAlignment="1">
      <alignment horizontal="center" vertical="center"/>
    </xf>
    <xf numFmtId="0" fontId="101" fillId="0" borderId="15" xfId="0" applyFont="1" applyFill="1" applyBorder="1" applyAlignment="1">
      <alignment horizontal="center" vertical="center"/>
    </xf>
    <xf numFmtId="0" fontId="101" fillId="0" borderId="16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left" wrapText="1"/>
    </xf>
    <xf numFmtId="0" fontId="99" fillId="0" borderId="90" xfId="0" applyFont="1" applyFill="1" applyBorder="1" applyAlignment="1">
      <alignment horizontal="center"/>
    </xf>
    <xf numFmtId="0" fontId="99" fillId="0" borderId="15" xfId="0" applyFont="1" applyFill="1" applyBorder="1" applyAlignment="1">
      <alignment horizontal="center"/>
    </xf>
    <xf numFmtId="0" fontId="99" fillId="0" borderId="91" xfId="0" applyFont="1" applyFill="1" applyBorder="1" applyAlignment="1">
      <alignment horizontal="center"/>
    </xf>
    <xf numFmtId="0" fontId="99" fillId="0" borderId="16" xfId="0" applyFont="1" applyFill="1" applyBorder="1" applyAlignment="1">
      <alignment horizontal="center"/>
    </xf>
    <xf numFmtId="0" fontId="101" fillId="0" borderId="92" xfId="0" applyFont="1" applyFill="1" applyBorder="1" applyAlignment="1">
      <alignment horizontal="center" vertical="center"/>
    </xf>
    <xf numFmtId="0" fontId="101" fillId="0" borderId="93" xfId="0" applyFont="1" applyFill="1" applyBorder="1" applyAlignment="1">
      <alignment horizontal="center" vertical="center"/>
    </xf>
    <xf numFmtId="0" fontId="101" fillId="0" borderId="94" xfId="0" applyFont="1" applyFill="1" applyBorder="1" applyAlignment="1">
      <alignment horizontal="center" vertical="center"/>
    </xf>
    <xf numFmtId="0" fontId="30" fillId="0" borderId="19" xfId="0" applyFont="1" applyBorder="1" applyAlignment="1">
      <alignment horizontal="center"/>
    </xf>
    <xf numFmtId="0" fontId="30" fillId="0" borderId="35" xfId="0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30" fillId="0" borderId="44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0" xfId="0" applyBorder="1" applyAlignment="1">
      <alignment horizontal="center"/>
    </xf>
    <xf numFmtId="0" fontId="43" fillId="0" borderId="0" xfId="0" applyFont="1" applyBorder="1" applyAlignment="1">
      <alignment horizontal="center"/>
    </xf>
    <xf numFmtId="0" fontId="1" fillId="0" borderId="87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0" borderId="27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42" fillId="0" borderId="0" xfId="0" applyFont="1" applyBorder="1" applyAlignment="1">
      <alignment horizontal="center"/>
    </xf>
    <xf numFmtId="0" fontId="42" fillId="0" borderId="64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38" fillId="0" borderId="0" xfId="0" applyFont="1" applyBorder="1" applyAlignment="1">
      <alignment horizontal="left"/>
    </xf>
    <xf numFmtId="0" fontId="38" fillId="0" borderId="64" xfId="0" applyFont="1" applyBorder="1" applyAlignment="1">
      <alignment horizontal="left"/>
    </xf>
    <xf numFmtId="0" fontId="44" fillId="0" borderId="0" xfId="0" applyFont="1" applyBorder="1" applyAlignment="1">
      <alignment horizontal="center"/>
    </xf>
    <xf numFmtId="0" fontId="37" fillId="0" borderId="0" xfId="0" applyFont="1" applyBorder="1" applyAlignment="1">
      <alignment horizontal="left"/>
    </xf>
    <xf numFmtId="0" fontId="37" fillId="0" borderId="64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4" fillId="0" borderId="64" xfId="0" applyFont="1" applyBorder="1" applyAlignment="1">
      <alignment horizontal="center"/>
    </xf>
    <xf numFmtId="0" fontId="31" fillId="0" borderId="0" xfId="0" applyFont="1" applyBorder="1" applyAlignment="1">
      <alignment horizontal="left"/>
    </xf>
    <xf numFmtId="0" fontId="31" fillId="0" borderId="64" xfId="0" applyFont="1" applyBorder="1" applyAlignment="1">
      <alignment horizontal="left"/>
    </xf>
    <xf numFmtId="0" fontId="4" fillId="0" borderId="23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50" xfId="0" applyFont="1" applyFill="1" applyBorder="1" applyAlignment="1">
      <alignment horizontal="center"/>
    </xf>
    <xf numFmtId="0" fontId="4" fillId="0" borderId="8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35" fillId="2" borderId="9" xfId="0" applyFont="1" applyFill="1" applyBorder="1" applyAlignment="1">
      <alignment horizontal="center"/>
    </xf>
    <xf numFmtId="0" fontId="35" fillId="2" borderId="11" xfId="0" applyFont="1" applyFill="1" applyBorder="1" applyAlignment="1">
      <alignment horizontal="center"/>
    </xf>
    <xf numFmtId="0" fontId="35" fillId="2" borderId="8" xfId="0" applyFont="1" applyFill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70" xfId="0" applyFont="1" applyBorder="1" applyAlignment="1">
      <alignment horizontal="center"/>
    </xf>
    <xf numFmtId="0" fontId="17" fillId="0" borderId="76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35" fillId="11" borderId="5" xfId="0" applyFont="1" applyFill="1" applyBorder="1" applyAlignment="1">
      <alignment horizontal="center"/>
    </xf>
    <xf numFmtId="0" fontId="35" fillId="11" borderId="0" xfId="0" applyFont="1" applyFill="1" applyBorder="1" applyAlignment="1">
      <alignment horizontal="center"/>
    </xf>
    <xf numFmtId="0" fontId="34" fillId="0" borderId="9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 wrapText="1"/>
    </xf>
    <xf numFmtId="0" fontId="34" fillId="0" borderId="9" xfId="0" applyFont="1" applyBorder="1" applyAlignment="1">
      <alignment horizontal="left" wrapText="1"/>
    </xf>
    <xf numFmtId="0" fontId="34" fillId="0" borderId="11" xfId="0" applyFont="1" applyBorder="1" applyAlignment="1">
      <alignment horizontal="left" wrapText="1"/>
    </xf>
    <xf numFmtId="0" fontId="34" fillId="0" borderId="9" xfId="0" applyFont="1" applyBorder="1" applyAlignment="1">
      <alignment horizontal="left"/>
    </xf>
    <xf numFmtId="0" fontId="34" fillId="0" borderId="11" xfId="0" applyFont="1" applyBorder="1" applyAlignment="1">
      <alignment horizontal="left"/>
    </xf>
    <xf numFmtId="0" fontId="34" fillId="0" borderId="8" xfId="0" applyFont="1" applyBorder="1" applyAlignment="1">
      <alignment horizontal="left"/>
    </xf>
    <xf numFmtId="0" fontId="34" fillId="0" borderId="9" xfId="0" applyNumberFormat="1" applyFont="1" applyBorder="1" applyAlignment="1">
      <alignment horizontal="left"/>
    </xf>
    <xf numFmtId="0" fontId="34" fillId="0" borderId="11" xfId="0" applyNumberFormat="1" applyFont="1" applyBorder="1" applyAlignment="1">
      <alignment horizontal="left"/>
    </xf>
    <xf numFmtId="0" fontId="34" fillId="0" borderId="8" xfId="0" applyNumberFormat="1" applyFont="1" applyBorder="1" applyAlignment="1">
      <alignment horizontal="left"/>
    </xf>
    <xf numFmtId="0" fontId="34" fillId="0" borderId="9" xfId="0" applyFont="1" applyFill="1" applyBorder="1" applyAlignment="1">
      <alignment horizontal="left"/>
    </xf>
    <xf numFmtId="0" fontId="34" fillId="0" borderId="11" xfId="0" applyFont="1" applyFill="1" applyBorder="1" applyAlignment="1">
      <alignment horizontal="left"/>
    </xf>
    <xf numFmtId="0" fontId="34" fillId="0" borderId="8" xfId="0" applyFont="1" applyFill="1" applyBorder="1" applyAlignment="1">
      <alignment horizontal="left"/>
    </xf>
    <xf numFmtId="0" fontId="23" fillId="0" borderId="9" xfId="0" applyFont="1" applyFill="1" applyBorder="1" applyAlignment="1"/>
    <xf numFmtId="0" fontId="23" fillId="0" borderId="8" xfId="0" applyFont="1" applyFill="1" applyBorder="1" applyAlignment="1"/>
    <xf numFmtId="0" fontId="23" fillId="0" borderId="9" xfId="0" applyFont="1" applyBorder="1" applyAlignment="1"/>
    <xf numFmtId="0" fontId="23" fillId="0" borderId="8" xfId="0" applyFont="1" applyBorder="1" applyAlignment="1"/>
    <xf numFmtId="0" fontId="18" fillId="2" borderId="9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88" fillId="0" borderId="0" xfId="0" applyFont="1" applyBorder="1" applyAlignment="1">
      <alignment horizontal="center"/>
    </xf>
    <xf numFmtId="0" fontId="89" fillId="0" borderId="0" xfId="0" applyFont="1" applyBorder="1" applyAlignment="1">
      <alignment horizontal="center"/>
    </xf>
    <xf numFmtId="0" fontId="87" fillId="0" borderId="0" xfId="0" applyFont="1" applyBorder="1" applyAlignment="1">
      <alignment horizontal="center"/>
    </xf>
    <xf numFmtId="0" fontId="91" fillId="0" borderId="0" xfId="0" applyFont="1" applyBorder="1" applyAlignment="1">
      <alignment horizontal="center"/>
    </xf>
    <xf numFmtId="0" fontId="90" fillId="0" borderId="0" xfId="0" applyFont="1" applyBorder="1" applyAlignment="1">
      <alignment horizontal="center"/>
    </xf>
    <xf numFmtId="0" fontId="94" fillId="0" borderId="0" xfId="0" applyFont="1" applyBorder="1" applyAlignment="1">
      <alignment horizontal="center"/>
    </xf>
    <xf numFmtId="0" fontId="92" fillId="0" borderId="0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88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18</xdr:row>
      <xdr:rowOff>76200</xdr:rowOff>
    </xdr:from>
    <xdr:to>
      <xdr:col>1</xdr:col>
      <xdr:colOff>2019300</xdr:colOff>
      <xdr:row>26</xdr:row>
      <xdr:rowOff>104775</xdr:rowOff>
    </xdr:to>
    <xdr:pic>
      <xdr:nvPicPr>
        <xdr:cNvPr id="2052" name="Picture 1" descr="17953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6667500"/>
          <a:ext cx="1381125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zoomScale="75" zoomScaleNormal="100" workbookViewId="0">
      <selection activeCell="P14" sqref="P13:P14"/>
    </sheetView>
  </sheetViews>
  <sheetFormatPr defaultRowHeight="12.75"/>
  <cols>
    <col min="1" max="1" width="10.85546875" customWidth="1"/>
    <col min="2" max="2" width="12.28515625" customWidth="1"/>
    <col min="3" max="3" width="11.28515625" customWidth="1"/>
    <col min="4" max="4" width="12" customWidth="1"/>
    <col min="6" max="6" width="10.42578125" bestFit="1" customWidth="1"/>
    <col min="7" max="7" width="8.7109375" customWidth="1"/>
    <col min="8" max="8" width="8.42578125" customWidth="1"/>
    <col min="9" max="9" width="8.85546875" customWidth="1"/>
    <col min="10" max="11" width="7.5703125" customWidth="1"/>
  </cols>
  <sheetData>
    <row r="1" spans="1:51" ht="30" customHeight="1" thickTop="1">
      <c r="A1" s="578" t="s">
        <v>212</v>
      </c>
      <c r="B1" s="579"/>
      <c r="C1" s="585" t="s">
        <v>60</v>
      </c>
      <c r="D1" s="585"/>
      <c r="E1" s="585"/>
      <c r="F1" s="585"/>
      <c r="G1" s="585"/>
      <c r="H1" s="585"/>
      <c r="I1" s="585" t="s">
        <v>213</v>
      </c>
      <c r="J1" s="585"/>
      <c r="K1" s="586"/>
      <c r="L1" s="1"/>
      <c r="M1" s="1"/>
      <c r="N1" s="1"/>
      <c r="O1" s="1"/>
      <c r="P1" s="2"/>
      <c r="Q1" s="1"/>
      <c r="R1" s="64" t="s">
        <v>16</v>
      </c>
      <c r="S1" s="63"/>
      <c r="T1" s="63"/>
      <c r="U1" s="14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51" ht="24.95" customHeight="1">
      <c r="A2" s="496"/>
      <c r="B2" s="435" t="s">
        <v>0</v>
      </c>
      <c r="C2" s="435"/>
      <c r="D2" s="435"/>
      <c r="E2" s="435"/>
      <c r="F2" s="435"/>
      <c r="G2" s="435"/>
      <c r="H2" s="436"/>
      <c r="I2" s="435"/>
      <c r="J2" s="437"/>
      <c r="K2" s="497"/>
      <c r="L2" s="2"/>
      <c r="M2" s="1"/>
      <c r="N2" s="1"/>
      <c r="O2" s="1"/>
      <c r="P2" s="1"/>
      <c r="Q2" s="1"/>
      <c r="R2" s="13">
        <v>1</v>
      </c>
      <c r="S2" s="572" t="str">
        <f t="shared" ref="S2:S7" ca="1" si="0">OFFSET(A$5,MATCH(SMALL(J$5:J$10,ROW()-ROW(S$2)+1),J$5:J$10,0)-1,0)</f>
        <v>AZ</v>
      </c>
      <c r="T2" s="573" t="e">
        <f t="shared" ref="T2:U2" ca="1" si="1">OFFSET(E$5,MATCH(SMALL(N$5:N$10,ROW()-ROW(T$10)+1),N$5:N$10,0)-1,0)</f>
        <v>#NUM!</v>
      </c>
      <c r="U2" s="574" t="e">
        <f t="shared" ca="1" si="1"/>
        <v>#NUM!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51" ht="24.95" customHeight="1">
      <c r="A3" s="496"/>
      <c r="B3" s="438"/>
      <c r="C3" s="439"/>
      <c r="D3" s="439"/>
      <c r="E3" s="439"/>
      <c r="F3" s="439"/>
      <c r="G3" s="439"/>
      <c r="H3" s="580" t="s">
        <v>1</v>
      </c>
      <c r="I3" s="581"/>
      <c r="J3" s="440"/>
      <c r="K3" s="497"/>
      <c r="L3" s="1"/>
      <c r="M3" s="1"/>
      <c r="N3" s="1"/>
      <c r="O3" s="1"/>
      <c r="P3" s="1"/>
      <c r="Q3" s="1"/>
      <c r="R3" s="33">
        <v>2</v>
      </c>
      <c r="S3" s="572" t="str">
        <f t="shared" ca="1" si="0"/>
        <v>Roda JC</v>
      </c>
      <c r="T3" s="573" t="e">
        <f t="shared" ref="T3:T7" ca="1" si="2">OFFSET(E$5,MATCH(SMALL(N$5:N$10,ROW()-ROW(T$10)+1),N$5:N$10,0)-1,0)</f>
        <v>#NUM!</v>
      </c>
      <c r="U3" s="574" t="e">
        <f t="shared" ref="U3:U7" ca="1" si="3">OFFSET(F$5,MATCH(SMALL(O$5:O$10,ROW()-ROW(U$10)+1),O$5:O$10,0)-1,0)</f>
        <v>#NUM!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51" ht="24.95" customHeight="1">
      <c r="A4" s="505" t="s">
        <v>2</v>
      </c>
      <c r="B4" s="506"/>
      <c r="C4" s="507" t="s">
        <v>3</v>
      </c>
      <c r="D4" s="507" t="s">
        <v>4</v>
      </c>
      <c r="E4" s="507" t="s">
        <v>5</v>
      </c>
      <c r="F4" s="508" t="s">
        <v>6</v>
      </c>
      <c r="G4" s="508" t="s">
        <v>7</v>
      </c>
      <c r="H4" s="507" t="s">
        <v>8</v>
      </c>
      <c r="I4" s="507" t="s">
        <v>9</v>
      </c>
      <c r="J4" s="580" t="s">
        <v>10</v>
      </c>
      <c r="K4" s="582"/>
      <c r="L4" s="1"/>
      <c r="R4" s="13">
        <v>3</v>
      </c>
      <c r="S4" s="572" t="str">
        <f t="shared" ca="1" si="0"/>
        <v>RC Genk</v>
      </c>
      <c r="T4" s="573" t="e">
        <f t="shared" ca="1" si="2"/>
        <v>#NUM!</v>
      </c>
      <c r="U4" s="574" t="e">
        <f t="shared" ca="1" si="3"/>
        <v>#NUM!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51" ht="24.95" customHeight="1">
      <c r="A5" s="587" t="s">
        <v>110</v>
      </c>
      <c r="B5" s="588"/>
      <c r="C5" s="514">
        <f>SUM(V13,V17,V21,V22,V26)</f>
        <v>5</v>
      </c>
      <c r="D5" s="515">
        <f>SUM(W13,W17,W21,W22,W26)</f>
        <v>3</v>
      </c>
      <c r="E5" s="515">
        <f>SUM(X13,X17,X21,X22,X26)</f>
        <v>2</v>
      </c>
      <c r="F5" s="515">
        <f>SUM(Y13,Y17,Y21,Y22,Y26)</f>
        <v>0</v>
      </c>
      <c r="G5" s="516">
        <f>SUM(Z13,Z17,Z21,Z22,Z26)</f>
        <v>11</v>
      </c>
      <c r="H5" s="511">
        <f xml:space="preserve"> SUM(I13,K17,K21,I22,K26)</f>
        <v>10</v>
      </c>
      <c r="I5" s="511">
        <f>SUM(K13,I17,I21,I26,K22)</f>
        <v>1</v>
      </c>
      <c r="J5" s="583">
        <v>1</v>
      </c>
      <c r="K5" s="584"/>
      <c r="L5" s="1"/>
      <c r="R5" s="31">
        <v>4</v>
      </c>
      <c r="S5" s="572" t="str">
        <f t="shared" ca="1" si="0"/>
        <v>Fortuna Sittard</v>
      </c>
      <c r="T5" s="573" t="e">
        <f t="shared" ca="1" si="2"/>
        <v>#NUM!</v>
      </c>
      <c r="U5" s="574" t="e">
        <f t="shared" ca="1" si="3"/>
        <v>#NUM!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51" ht="24.95" customHeight="1">
      <c r="A6" s="587" t="s">
        <v>114</v>
      </c>
      <c r="B6" s="588"/>
      <c r="C6" s="515">
        <f>SUM(AA14,AA18,AA19,AA24,AA26)</f>
        <v>5</v>
      </c>
      <c r="D6" s="515">
        <f>SUM(AB14,AB18,AB19,AB24,AB26)</f>
        <v>3</v>
      </c>
      <c r="E6" s="515">
        <f>SUM(AC14,AC18,AC19,AC24,AC26)</f>
        <v>1</v>
      </c>
      <c r="F6" s="515">
        <f>SUM(AD14,AD18,AD19,AD24,AD26)</f>
        <v>1</v>
      </c>
      <c r="G6" s="515">
        <f>SUM(AE14,AE18,AE19,AE24,AE26)</f>
        <v>10</v>
      </c>
      <c r="H6" s="515">
        <f>SUM(I14,I18,K19,K24,I26)</f>
        <v>4</v>
      </c>
      <c r="I6" s="516">
        <f>SUM(K14,K18,I19,I24,K26)</f>
        <v>2</v>
      </c>
      <c r="J6" s="583">
        <v>2</v>
      </c>
      <c r="K6" s="584"/>
      <c r="L6" s="1"/>
      <c r="R6" s="13">
        <v>5</v>
      </c>
      <c r="S6" s="572" t="str">
        <f t="shared" ca="1" si="0"/>
        <v>CVV Vriendenschaar</v>
      </c>
      <c r="T6" s="573" t="e">
        <f t="shared" ca="1" si="2"/>
        <v>#NUM!</v>
      </c>
      <c r="U6" s="574" t="e">
        <f t="shared" ca="1" si="3"/>
        <v>#NUM!</v>
      </c>
    </row>
    <row r="7" spans="1:51" ht="24.95" customHeight="1" thickBot="1">
      <c r="A7" s="587" t="s">
        <v>182</v>
      </c>
      <c r="B7" s="588"/>
      <c r="C7" s="515">
        <f>SUM(AF15,AF18,AF20,AF22,AF27)</f>
        <v>5</v>
      </c>
      <c r="D7" s="515">
        <f>SUM(AG15,AG18,AG20,AG22,AG27)</f>
        <v>0</v>
      </c>
      <c r="E7" s="515">
        <f>SUM(AH15,AH18,AH20,AH22,AH27)</f>
        <v>0</v>
      </c>
      <c r="F7" s="515">
        <f>SUM(AI15,AI18,AI20,AI22,AI27)</f>
        <v>5</v>
      </c>
      <c r="G7" s="515">
        <f>SUM(AJ15,AJ18,AJ20,AJ22,AJ27)</f>
        <v>0</v>
      </c>
      <c r="H7" s="515">
        <f>SUM(I15,K18,I20,I27,K22)</f>
        <v>0</v>
      </c>
      <c r="I7" s="516">
        <f>SUM(K15,I18,K20,I22,K27)</f>
        <v>9</v>
      </c>
      <c r="J7" s="583">
        <v>6</v>
      </c>
      <c r="K7" s="584"/>
      <c r="L7" s="1"/>
      <c r="N7" s="145"/>
      <c r="R7" s="13">
        <v>6</v>
      </c>
      <c r="S7" s="572" t="str">
        <f t="shared" ca="1" si="0"/>
        <v>NAC Breda</v>
      </c>
      <c r="T7" s="573" t="e">
        <f t="shared" ca="1" si="2"/>
        <v>#NUM!</v>
      </c>
      <c r="U7" s="574" t="e">
        <f t="shared" ca="1" si="3"/>
        <v>#NUM!</v>
      </c>
    </row>
    <row r="8" spans="1:51" ht="24.95" customHeight="1">
      <c r="A8" s="587" t="s">
        <v>183</v>
      </c>
      <c r="B8" s="588"/>
      <c r="C8" s="517">
        <f>SUM(AK14,AK16,AK21,AK23,AK27)</f>
        <v>5</v>
      </c>
      <c r="D8" s="515">
        <f>SUM(AL14,AL16,AL21,AL23,AL27)</f>
        <v>2</v>
      </c>
      <c r="E8" s="515">
        <f>SUM(AM14,AM16,AM21,AM23,AM27)</f>
        <v>1</v>
      </c>
      <c r="F8" s="515">
        <f>SUM(AN14,AN16,AN21,AN23,AN27)</f>
        <v>2</v>
      </c>
      <c r="G8" s="515">
        <f>SUM(AO14,AO16,AO21,AO23,AO27)</f>
        <v>7</v>
      </c>
      <c r="H8" s="515">
        <f>SUM(K14,K16,I21,K27,I23)</f>
        <v>5</v>
      </c>
      <c r="I8" s="516">
        <f>SUM(I14,I16,K21,K23,I27)</f>
        <v>7</v>
      </c>
      <c r="J8" s="583">
        <v>4</v>
      </c>
      <c r="K8" s="584"/>
      <c r="L8" s="1"/>
      <c r="R8" s="1"/>
      <c r="S8" s="1"/>
      <c r="T8" s="1"/>
      <c r="U8" s="1"/>
      <c r="V8" s="76"/>
      <c r="W8" s="77"/>
      <c r="X8" s="77"/>
      <c r="Y8" s="77"/>
      <c r="Z8" s="78"/>
      <c r="AA8" s="79"/>
      <c r="AB8" s="77"/>
      <c r="AC8" s="77"/>
      <c r="AD8" s="77"/>
      <c r="AE8" s="78"/>
      <c r="AF8" s="79"/>
      <c r="AG8" s="77"/>
      <c r="AH8" s="77"/>
      <c r="AI8" s="77"/>
      <c r="AJ8" s="78"/>
      <c r="AK8" s="79"/>
      <c r="AL8" s="77"/>
      <c r="AM8" s="77"/>
      <c r="AN8" s="77"/>
      <c r="AO8" s="78"/>
      <c r="AP8" s="79"/>
      <c r="AQ8" s="77"/>
      <c r="AR8" s="77"/>
      <c r="AS8" s="77"/>
      <c r="AT8" s="78"/>
      <c r="AU8" s="79"/>
      <c r="AV8" s="77"/>
      <c r="AW8" s="77"/>
      <c r="AX8" s="77"/>
      <c r="AY8" s="80"/>
    </row>
    <row r="9" spans="1:51" ht="24.95" customHeight="1">
      <c r="A9" s="587" t="s">
        <v>184</v>
      </c>
      <c r="B9" s="588"/>
      <c r="C9" s="517">
        <f>SUM(AP15,AP17,AP19,AP23,AP25)</f>
        <v>5</v>
      </c>
      <c r="D9" s="515">
        <f>SUM(AQ15,AQ17,AQ19,AQ23,AQ25)</f>
        <v>2</v>
      </c>
      <c r="E9" s="515">
        <f>SUM(AR15,AR17,AR19,AR23,AR25)</f>
        <v>3</v>
      </c>
      <c r="F9" s="515">
        <f>SUM(AS15,AS17,AS19,AS23,AS25)</f>
        <v>0</v>
      </c>
      <c r="G9" s="515">
        <f>SUM(AT15,AT17,AT19,AT23,AT25)</f>
        <v>9</v>
      </c>
      <c r="H9" s="515">
        <f>SUM(K15,I17,I19,K23,I25)</f>
        <v>4</v>
      </c>
      <c r="I9" s="516">
        <f>SUM(I15,K17,K19,I23,K25)</f>
        <v>2</v>
      </c>
      <c r="J9" s="583">
        <v>3</v>
      </c>
      <c r="K9" s="584"/>
      <c r="L9" s="1"/>
      <c r="M9" s="1"/>
      <c r="R9" s="1"/>
      <c r="S9" s="1"/>
      <c r="T9" s="1"/>
      <c r="U9" s="1"/>
      <c r="V9" s="81"/>
      <c r="W9" s="2"/>
      <c r="X9" s="2"/>
      <c r="Y9" s="2"/>
      <c r="Z9" s="3"/>
      <c r="AA9" s="18"/>
      <c r="AB9" s="2"/>
      <c r="AC9" s="2"/>
      <c r="AD9" s="2"/>
      <c r="AE9" s="3"/>
      <c r="AF9" s="18"/>
      <c r="AG9" s="2"/>
      <c r="AH9" s="2"/>
      <c r="AI9" s="2"/>
      <c r="AJ9" s="3"/>
      <c r="AK9" s="18"/>
      <c r="AL9" s="2"/>
      <c r="AM9" s="2"/>
      <c r="AN9" s="2"/>
      <c r="AO9" s="3"/>
      <c r="AP9" s="18"/>
      <c r="AQ9" s="2"/>
      <c r="AR9" s="2"/>
      <c r="AS9" s="2"/>
      <c r="AT9" s="3"/>
      <c r="AU9" s="18"/>
      <c r="AV9" s="2"/>
      <c r="AW9" s="2"/>
      <c r="AX9" s="2"/>
      <c r="AY9" s="82"/>
    </row>
    <row r="10" spans="1:51" ht="27.75" customHeight="1">
      <c r="A10" s="587" t="s">
        <v>185</v>
      </c>
      <c r="B10" s="588"/>
      <c r="C10" s="517">
        <f>SUM(AU13,AU16,AU20,AU24,AU25)</f>
        <v>5</v>
      </c>
      <c r="D10" s="515">
        <f>SUM(AV13,AV16,AV20,AV24,AV25)</f>
        <v>1</v>
      </c>
      <c r="E10" s="515">
        <f>SUM(AW13,AW16,AW20,AW24,AW25)</f>
        <v>1</v>
      </c>
      <c r="F10" s="515">
        <f>SUM(AX13,AX16,AX20,AX24,AX25)</f>
        <v>3</v>
      </c>
      <c r="G10" s="515">
        <f>SUM(AY13,AY16,AY20,AY24,AY25)</f>
        <v>4</v>
      </c>
      <c r="H10" s="515">
        <f>SUM(K13,I16,K20,I24,K25)</f>
        <v>1</v>
      </c>
      <c r="I10" s="516">
        <f>SUM(I13,K16,I20,K24,I25)</f>
        <v>3</v>
      </c>
      <c r="J10" s="583">
        <v>5</v>
      </c>
      <c r="K10" s="584"/>
      <c r="L10" s="1"/>
      <c r="M10" s="1"/>
      <c r="N10" s="417"/>
      <c r="R10" s="1"/>
      <c r="S10" s="1"/>
      <c r="T10" s="1"/>
      <c r="U10" s="1"/>
      <c r="V10" s="81"/>
      <c r="W10" s="589" t="s">
        <v>109</v>
      </c>
      <c r="X10" s="589"/>
      <c r="Y10" s="589"/>
      <c r="Z10" s="3"/>
      <c r="AA10" s="18"/>
      <c r="AB10" s="19" t="s">
        <v>110</v>
      </c>
      <c r="AC10" s="19"/>
      <c r="AD10" s="2"/>
      <c r="AE10" s="3"/>
      <c r="AF10" s="18"/>
      <c r="AG10" s="2"/>
      <c r="AH10" s="19" t="s">
        <v>22</v>
      </c>
      <c r="AI10" s="2"/>
      <c r="AJ10" s="3"/>
      <c r="AK10" s="18"/>
      <c r="AL10" s="589" t="s">
        <v>111</v>
      </c>
      <c r="AM10" s="589"/>
      <c r="AN10" s="589"/>
      <c r="AO10" s="3"/>
      <c r="AP10" s="18"/>
      <c r="AQ10" s="2"/>
      <c r="AR10" s="19" t="s">
        <v>112</v>
      </c>
      <c r="AS10" s="2"/>
      <c r="AT10" s="3"/>
      <c r="AU10" s="18"/>
      <c r="AV10" s="20" t="s">
        <v>113</v>
      </c>
      <c r="AW10" s="20"/>
      <c r="AX10" s="20"/>
      <c r="AY10" s="82"/>
    </row>
    <row r="11" spans="1:51" ht="24.95" customHeight="1">
      <c r="A11" s="498"/>
      <c r="B11" s="495"/>
      <c r="C11" s="495"/>
      <c r="D11" s="495"/>
      <c r="E11" s="495"/>
      <c r="F11" s="495"/>
      <c r="G11" s="495"/>
      <c r="H11" s="495"/>
      <c r="I11" s="495"/>
      <c r="J11" s="495"/>
      <c r="K11" s="499"/>
      <c r="L11" s="1"/>
      <c r="M11" s="1"/>
      <c r="N11" s="1"/>
      <c r="O11" s="2"/>
      <c r="P11" s="1"/>
      <c r="Q11" s="1"/>
      <c r="R11" s="1"/>
      <c r="S11" s="1"/>
      <c r="T11" s="1"/>
      <c r="U11" s="1"/>
      <c r="V11" s="83"/>
      <c r="W11" s="24"/>
      <c r="X11" s="24"/>
      <c r="Y11" s="24"/>
      <c r="Z11" s="9"/>
      <c r="AA11" s="23"/>
      <c r="AB11" s="24"/>
      <c r="AC11" s="24"/>
      <c r="AD11" s="24"/>
      <c r="AE11" s="9"/>
      <c r="AF11" s="23"/>
      <c r="AG11" s="24"/>
      <c r="AH11" s="24"/>
      <c r="AI11" s="24"/>
      <c r="AJ11" s="9"/>
      <c r="AK11" s="23"/>
      <c r="AL11" s="24"/>
      <c r="AM11" s="24"/>
      <c r="AN11" s="24"/>
      <c r="AO11" s="9"/>
      <c r="AP11" s="23"/>
      <c r="AQ11" s="24"/>
      <c r="AR11" s="24"/>
      <c r="AS11" s="24"/>
      <c r="AT11" s="9"/>
      <c r="AU11" s="23"/>
      <c r="AV11" s="24"/>
      <c r="AW11" s="24"/>
      <c r="AX11" s="24"/>
      <c r="AY11" s="84"/>
    </row>
    <row r="12" spans="1:51" ht="24.95" customHeight="1">
      <c r="A12" s="500" t="s">
        <v>11</v>
      </c>
      <c r="B12" s="441" t="s">
        <v>12</v>
      </c>
      <c r="C12" s="442" t="s">
        <v>2</v>
      </c>
      <c r="D12" s="443"/>
      <c r="E12" s="444"/>
      <c r="F12" s="445" t="s">
        <v>2</v>
      </c>
      <c r="G12" s="446"/>
      <c r="H12" s="447"/>
      <c r="I12" s="575" t="s">
        <v>13</v>
      </c>
      <c r="J12" s="576"/>
      <c r="K12" s="577"/>
      <c r="L12" s="1"/>
      <c r="M12" s="1"/>
      <c r="N12" s="1"/>
      <c r="O12" s="2"/>
      <c r="P12" s="1"/>
      <c r="Q12" s="1"/>
      <c r="R12" s="1"/>
      <c r="S12" s="1"/>
      <c r="T12" s="1"/>
      <c r="U12" s="1"/>
      <c r="V12" s="85" t="s">
        <v>3</v>
      </c>
      <c r="W12" s="25" t="s">
        <v>4</v>
      </c>
      <c r="X12" s="25" t="s">
        <v>5</v>
      </c>
      <c r="Y12" s="26" t="s">
        <v>6</v>
      </c>
      <c r="Z12" s="26" t="s">
        <v>7</v>
      </c>
      <c r="AA12" s="25" t="s">
        <v>3</v>
      </c>
      <c r="AB12" s="25" t="s">
        <v>4</v>
      </c>
      <c r="AC12" s="25" t="s">
        <v>5</v>
      </c>
      <c r="AD12" s="26" t="s">
        <v>6</v>
      </c>
      <c r="AE12" s="26" t="s">
        <v>7</v>
      </c>
      <c r="AF12" s="25" t="s">
        <v>3</v>
      </c>
      <c r="AG12" s="25" t="s">
        <v>4</v>
      </c>
      <c r="AH12" s="25" t="s">
        <v>5</v>
      </c>
      <c r="AI12" s="26" t="s">
        <v>6</v>
      </c>
      <c r="AJ12" s="26" t="s">
        <v>7</v>
      </c>
      <c r="AK12" s="25" t="s">
        <v>3</v>
      </c>
      <c r="AL12" s="25" t="s">
        <v>4</v>
      </c>
      <c r="AM12" s="25" t="s">
        <v>5</v>
      </c>
      <c r="AN12" s="26" t="s">
        <v>6</v>
      </c>
      <c r="AO12" s="26" t="s">
        <v>7</v>
      </c>
      <c r="AP12" s="25" t="s">
        <v>3</v>
      </c>
      <c r="AQ12" s="25" t="s">
        <v>4</v>
      </c>
      <c r="AR12" s="25" t="s">
        <v>5</v>
      </c>
      <c r="AS12" s="26" t="s">
        <v>6</v>
      </c>
      <c r="AT12" s="26" t="s">
        <v>7</v>
      </c>
      <c r="AU12" s="25" t="s">
        <v>3</v>
      </c>
      <c r="AV12" s="25" t="s">
        <v>4</v>
      </c>
      <c r="AW12" s="25" t="s">
        <v>5</v>
      </c>
      <c r="AX12" s="26" t="s">
        <v>6</v>
      </c>
      <c r="AY12" s="86" t="s">
        <v>7</v>
      </c>
    </row>
    <row r="13" spans="1:51" ht="24.95" customHeight="1">
      <c r="A13" s="501" t="s">
        <v>188</v>
      </c>
      <c r="B13" s="434">
        <v>1</v>
      </c>
      <c r="C13" s="566" t="str">
        <f>A5</f>
        <v>AZ</v>
      </c>
      <c r="D13" s="567"/>
      <c r="E13" s="568"/>
      <c r="F13" s="566" t="str">
        <f>A10</f>
        <v>CVV Vriendenschaar</v>
      </c>
      <c r="G13" s="567"/>
      <c r="H13" s="568"/>
      <c r="I13" s="509">
        <v>0</v>
      </c>
      <c r="J13" s="509" t="s">
        <v>14</v>
      </c>
      <c r="K13" s="510">
        <v>0</v>
      </c>
      <c r="L13" s="1"/>
      <c r="M13" s="1"/>
      <c r="N13" s="1"/>
      <c r="O13" s="132"/>
      <c r="P13" s="1"/>
      <c r="Q13" s="1"/>
      <c r="R13" s="1"/>
      <c r="S13" s="1"/>
      <c r="T13" s="1"/>
      <c r="U13" s="1"/>
      <c r="V13" s="180">
        <f>IF(AND(I13="",K13=""),0,IF(I13&lt;K13,1,IF(I13&gt;K13,1,1)))</f>
        <v>1</v>
      </c>
      <c r="W13" s="179">
        <f>IF(AND(I13="",K13=""),0,IF(I13&lt;K13,0,IF(I13&gt;K13,1,0)))</f>
        <v>0</v>
      </c>
      <c r="X13" s="179">
        <f>IF(AND(I13="",K13=""),0,IF(I13&lt;K13,0,IF(I13&gt;K13,0,1)))</f>
        <v>1</v>
      </c>
      <c r="Y13" s="179">
        <f>IF(AND(I13="",K13=""),0,IF(I13&lt;K13,1,IF(I13&gt;K13,0,0)))</f>
        <v>0</v>
      </c>
      <c r="Z13" s="179">
        <f>IF(AND(I13="",K13=""),0,IF(I13&lt;K13,0,IF(I13&gt;K13,3,1)))</f>
        <v>1</v>
      </c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258"/>
      <c r="AL13" s="258"/>
      <c r="AM13" s="25"/>
      <c r="AN13" s="25"/>
      <c r="AO13" s="25"/>
      <c r="AP13" s="45"/>
      <c r="AQ13" s="45"/>
      <c r="AR13" s="45"/>
      <c r="AS13" s="45"/>
      <c r="AT13" s="45"/>
      <c r="AU13" s="180">
        <f>IF(AND(I13="",K13=""),0,IF(I13&lt;K13,1,IF(I13&gt;K13,1,1)))</f>
        <v>1</v>
      </c>
      <c r="AV13" s="180">
        <f>IF(AND(I13="",K13=""),0,IF(I13&lt;K13,1,IF(I13&gt;K13,0,0)))</f>
        <v>0</v>
      </c>
      <c r="AW13" s="179">
        <f>IF(AND(I13="",K13=""),0,IF(I13&lt;K13,0,IF(I13&gt;K13,0,1)))</f>
        <v>1</v>
      </c>
      <c r="AX13" s="179">
        <f>IF(AND(I13="",K13=""),0,IF(I13&lt;K13,0,IF(I13&gt;K13,1,0)))</f>
        <v>0</v>
      </c>
      <c r="AY13" s="179">
        <f>IF(AND(I13="",K13=""),0,IF(I13&lt;K13,3,IF(I13&gt;K13,0,1)))</f>
        <v>1</v>
      </c>
    </row>
    <row r="14" spans="1:51" ht="24.95" customHeight="1">
      <c r="A14" s="501" t="s">
        <v>188</v>
      </c>
      <c r="B14" s="434">
        <v>2</v>
      </c>
      <c r="C14" s="566" t="str">
        <f>A6</f>
        <v>Roda JC</v>
      </c>
      <c r="D14" s="567"/>
      <c r="E14" s="568"/>
      <c r="F14" s="566" t="str">
        <f>A8</f>
        <v>Fortuna Sittard</v>
      </c>
      <c r="G14" s="567"/>
      <c r="H14" s="568"/>
      <c r="I14" s="511">
        <v>2</v>
      </c>
      <c r="J14" s="509" t="s">
        <v>14</v>
      </c>
      <c r="K14" s="510">
        <v>0</v>
      </c>
      <c r="L14" s="1"/>
      <c r="M14" s="1"/>
      <c r="N14" s="1"/>
      <c r="O14" s="132"/>
      <c r="P14" s="1"/>
      <c r="Q14" s="1"/>
      <c r="R14" s="1"/>
      <c r="S14" s="1"/>
      <c r="T14" s="1"/>
      <c r="U14" s="1"/>
      <c r="V14" s="45"/>
      <c r="W14" s="45"/>
      <c r="X14" s="45"/>
      <c r="Y14" s="45"/>
      <c r="Z14" s="45"/>
      <c r="AA14" s="180">
        <f>IF(AND(I14="",K14=""),0,IF(I14&lt;K14,1,IF(I14&gt;K14,1,1)))</f>
        <v>1</v>
      </c>
      <c r="AB14" s="179">
        <f>IF(AND(I14="",K14=""),0,IF(I14&lt;K14,0,IF(I14&gt;K14,1,0)))</f>
        <v>1</v>
      </c>
      <c r="AC14" s="179">
        <f>IF(AND(I14="",K14=""),0,IF(I14&lt;K14,0,IF(I14&gt;K14,0,1)))</f>
        <v>0</v>
      </c>
      <c r="AD14" s="179">
        <f>IF(AND(I14="",K14=""),0,IF(I14&lt;K14,1,IF(I14&gt;K14,0,0)))</f>
        <v>0</v>
      </c>
      <c r="AE14" s="179">
        <f>IF(AND(I14="",K14=""),0,IF(I14&lt;K14,0,IF(I14&gt;K14,3,1)))</f>
        <v>3</v>
      </c>
      <c r="AF14" s="259"/>
      <c r="AG14" s="259"/>
      <c r="AH14" s="259"/>
      <c r="AI14" s="259"/>
      <c r="AJ14" s="259"/>
      <c r="AK14" s="180">
        <f>IF(AND(I14="",K14=""),0,IF(113&lt;K14,1,IF(I14&gt;K14,1,1)))</f>
        <v>1</v>
      </c>
      <c r="AL14" s="180">
        <f>IF(AND(I14="",K14=""),0,IF(I14&lt;K14,1,IF(I14&gt;K14,0,0)))</f>
        <v>0</v>
      </c>
      <c r="AM14" s="179">
        <f>IF(AND(I14="",K14=""),0,IF(I14&lt;K14,0,IF(I14&gt;K14,0,1)))</f>
        <v>0</v>
      </c>
      <c r="AN14" s="179">
        <f>IF(AND(I14="",K14=""),0,IF(I14&lt;K14,0,IF(I14&gt;K14,1,0)))</f>
        <v>1</v>
      </c>
      <c r="AO14" s="179">
        <f>IF(AND(I14="",K14=""),0,IF(I14&lt;K14,3,IF(I14&gt;K14,0,1)))</f>
        <v>0</v>
      </c>
      <c r="AP14" s="259"/>
      <c r="AQ14" s="259"/>
      <c r="AR14" s="259"/>
      <c r="AS14" s="259"/>
      <c r="AT14" s="259"/>
      <c r="AU14" s="45"/>
      <c r="AV14" s="45"/>
      <c r="AW14" s="45"/>
      <c r="AX14" s="45"/>
      <c r="AY14" s="45"/>
    </row>
    <row r="15" spans="1:51" ht="24.95" customHeight="1">
      <c r="A15" s="501" t="s">
        <v>188</v>
      </c>
      <c r="B15" s="434">
        <v>3</v>
      </c>
      <c r="C15" s="566" t="str">
        <f>A7</f>
        <v>NAC Breda</v>
      </c>
      <c r="D15" s="567"/>
      <c r="E15" s="568"/>
      <c r="F15" s="566" t="str">
        <f>A9</f>
        <v>RC Genk</v>
      </c>
      <c r="G15" s="567"/>
      <c r="H15" s="568"/>
      <c r="I15" s="511">
        <v>0</v>
      </c>
      <c r="J15" s="509" t="s">
        <v>14</v>
      </c>
      <c r="K15" s="510">
        <v>1</v>
      </c>
      <c r="L15" s="1"/>
      <c r="M15" s="1"/>
      <c r="N15" s="1"/>
      <c r="O15" s="132"/>
      <c r="P15" s="1"/>
      <c r="Q15" s="1"/>
      <c r="R15" s="1"/>
      <c r="S15" s="1"/>
      <c r="T15" s="1"/>
      <c r="U15" s="1"/>
      <c r="V15" s="258"/>
      <c r="W15" s="25"/>
      <c r="X15" s="25"/>
      <c r="Y15" s="25"/>
      <c r="Z15" s="25"/>
      <c r="AA15" s="258"/>
      <c r="AB15" s="25"/>
      <c r="AC15" s="25"/>
      <c r="AD15" s="25"/>
      <c r="AE15" s="25"/>
      <c r="AF15" s="180">
        <f>IF(AND(I15="",K15=""),0,IF(I15&lt;K15,1,IF(I15&gt;K15,1,1)))</f>
        <v>1</v>
      </c>
      <c r="AG15" s="180">
        <f>IF(AND(I15="",K15=""),0,IF(I15&lt;K15,0,IF(I15&gt;K15,1,0)))</f>
        <v>0</v>
      </c>
      <c r="AH15" s="179">
        <f>IF(AND(I15="",K15=""),0,IF(I15&lt;K15,0,IF(I15&gt;K15,0,1)))</f>
        <v>0</v>
      </c>
      <c r="AI15" s="179">
        <f>IF(AND(I15="",K15=""),0,IF(I15&lt;K15,1,IF(I15&gt;K15,0,0)))</f>
        <v>1</v>
      </c>
      <c r="AJ15" s="179">
        <f>IF(AND(I15="",K15=""),0,IF(I15&lt;K15,0,IF(I15&gt;K15,3,1)))</f>
        <v>0</v>
      </c>
      <c r="AK15" s="45"/>
      <c r="AL15" s="45"/>
      <c r="AM15" s="45"/>
      <c r="AN15" s="45"/>
      <c r="AO15" s="45"/>
      <c r="AP15" s="180">
        <f>IF(AND(I15="",K15=""),0,IF(I15&lt;K15,1,IF(I15&gt;K15,1,1)))</f>
        <v>1</v>
      </c>
      <c r="AQ15" s="180">
        <f>IF(AND(I15="",K15=""),0,IF(I15&lt;K15,1,IF(I15&gt;K15,0,0)))</f>
        <v>1</v>
      </c>
      <c r="AR15" s="179">
        <f>IF(AND(I15="",K15=""),0,IF(I15&lt;K15,0,IF(I15&gt;K15,0,1)))</f>
        <v>0</v>
      </c>
      <c r="AS15" s="179">
        <f>IF(AND(I15="",K15=""),0,IF(I15&lt;K15,0,IF(I15&gt;K15,1,0)))</f>
        <v>0</v>
      </c>
      <c r="AT15" s="179">
        <f>IF(AND(I15="",K15=""),0,IF(I15&lt;K15,3,IF(I15&gt;K15,0,1)))</f>
        <v>3</v>
      </c>
      <c r="AU15" s="25"/>
      <c r="AV15" s="25"/>
      <c r="AW15" s="25"/>
      <c r="AX15" s="25"/>
      <c r="AY15" s="25"/>
    </row>
    <row r="16" spans="1:51" ht="24.95" customHeight="1">
      <c r="A16" s="501" t="s">
        <v>189</v>
      </c>
      <c r="B16" s="434">
        <v>1</v>
      </c>
      <c r="C16" s="566" t="str">
        <f>A10</f>
        <v>CVV Vriendenschaar</v>
      </c>
      <c r="D16" s="567"/>
      <c r="E16" s="568"/>
      <c r="F16" s="566" t="str">
        <f>A8</f>
        <v>Fortuna Sittard</v>
      </c>
      <c r="G16" s="567"/>
      <c r="H16" s="568"/>
      <c r="I16" s="509">
        <v>0</v>
      </c>
      <c r="J16" s="509" t="s">
        <v>14</v>
      </c>
      <c r="K16" s="510">
        <v>1</v>
      </c>
      <c r="L16" s="1"/>
      <c r="M16" s="1"/>
      <c r="N16" s="1"/>
      <c r="O16" s="132"/>
      <c r="P16" s="1"/>
      <c r="Q16" s="1"/>
      <c r="R16" s="1"/>
      <c r="S16" s="1"/>
      <c r="T16" s="1"/>
      <c r="U16" s="1"/>
      <c r="V16" s="258"/>
      <c r="W16" s="25"/>
      <c r="X16" s="25"/>
      <c r="Y16" s="25"/>
      <c r="Z16" s="25"/>
      <c r="AA16" s="259"/>
      <c r="AB16" s="259"/>
      <c r="AC16" s="259"/>
      <c r="AD16" s="259"/>
      <c r="AE16" s="259"/>
      <c r="AF16" s="258"/>
      <c r="AG16" s="258"/>
      <c r="AH16" s="25"/>
      <c r="AI16" s="25"/>
      <c r="AJ16" s="25"/>
      <c r="AK16" s="255">
        <f>IF(AND(I16="",K16=""),0,IF(I16&lt;K16,1,IF(I16&gt;K16,1,1)))</f>
        <v>1</v>
      </c>
      <c r="AL16" s="255">
        <f>IF(AND(I16="",K16=""),0,IF(I16&lt;K16,1,IF(I16&gt;K16,0,0)))</f>
        <v>1</v>
      </c>
      <c r="AM16" s="256">
        <f>IF(AND(I16="",K16=""),0,IF(I16&lt;K16,0,IF(I16&gt;K16,0,1)))</f>
        <v>0</v>
      </c>
      <c r="AN16" s="256">
        <f>IF(AND(I16="",K16=""),0,IF(I16&lt;K16,0,IF(I16&gt;K16,1,0)))</f>
        <v>0</v>
      </c>
      <c r="AO16" s="256">
        <f>IF(AND(I16="",K16=""),0,IF(I16&lt;K16,3,IF(I16&gt;K16,0,1)))</f>
        <v>3</v>
      </c>
      <c r="AP16" s="259"/>
      <c r="AQ16" s="259"/>
      <c r="AR16" s="259"/>
      <c r="AS16" s="259"/>
      <c r="AT16" s="259"/>
      <c r="AU16" s="182">
        <f>IF(AND(I16="",K16=""),0,IF(I16&lt;K16,1,IF(I16&gt;K16,1,1)))</f>
        <v>1</v>
      </c>
      <c r="AV16" s="182">
        <f>IF(AND(I16="",K16=""),0,IF(I16&lt;K16,0,IF(I16&gt;K16,1,0)))</f>
        <v>0</v>
      </c>
      <c r="AW16" s="181">
        <f>IF(AND(I16="",K16=""),0,IF(I16&lt;K16,0,IF(I16&gt;K16,0,1)))</f>
        <v>0</v>
      </c>
      <c r="AX16" s="181">
        <f>IF(AND(I16="",K16=""),0,IF(I16&lt;K16,1,IF(I16&gt;K16,0,0)))</f>
        <v>1</v>
      </c>
      <c r="AY16" s="181">
        <f>IF(AND(I16="",K16=""),0,IF(I16&lt;K16,0,IF(I16&gt;K16,3,1)))</f>
        <v>0</v>
      </c>
    </row>
    <row r="17" spans="1:53" ht="24.95" customHeight="1">
      <c r="A17" s="501" t="s">
        <v>189</v>
      </c>
      <c r="B17" s="434">
        <v>2</v>
      </c>
      <c r="C17" s="566" t="str">
        <f>A9</f>
        <v>RC Genk</v>
      </c>
      <c r="D17" s="567"/>
      <c r="E17" s="568"/>
      <c r="F17" s="566" t="str">
        <f>A5</f>
        <v>AZ</v>
      </c>
      <c r="G17" s="567"/>
      <c r="H17" s="568"/>
      <c r="I17" s="511">
        <v>1</v>
      </c>
      <c r="J17" s="509" t="s">
        <v>14</v>
      </c>
      <c r="K17" s="510">
        <v>1</v>
      </c>
      <c r="L17" s="2"/>
      <c r="M17" s="1"/>
      <c r="N17" s="1"/>
      <c r="O17" s="132"/>
      <c r="P17" s="1"/>
      <c r="Q17" s="1"/>
      <c r="R17" s="1"/>
      <c r="S17" s="1"/>
      <c r="T17" s="1"/>
      <c r="U17" s="1"/>
      <c r="V17" s="182">
        <f>IF(AND(I17="",K17=""),0,IF(I17&lt;K17,1,IF(I17&gt;K17,1,1)))</f>
        <v>1</v>
      </c>
      <c r="W17" s="181">
        <f>IF(AND(I17="",K17=""),0,IF(I17&lt;K17,1,IF(I17&gt;K17,0,0)))</f>
        <v>0</v>
      </c>
      <c r="X17" s="181">
        <f>IF(AND(I17="",K17=""),0,IF(I17&lt;K17,0,IF(I17&gt;K17,0,1)))</f>
        <v>1</v>
      </c>
      <c r="Y17" s="181">
        <f>IF(AND(I17="",K17=""),0,IF(I17&lt;K17,0,IF(I17&gt;K17,1,0)))</f>
        <v>0</v>
      </c>
      <c r="Z17" s="181">
        <f>IF(AND(I17="",K17=""),0,IF(I17&lt;K17,3,IF(I17&gt;K17,0,1)))</f>
        <v>1</v>
      </c>
      <c r="AK17" s="254"/>
      <c r="AL17" s="254"/>
      <c r="AM17" s="254"/>
      <c r="AN17" s="254"/>
      <c r="AO17" s="254"/>
      <c r="AP17" s="182">
        <f>IF(AND(I17="",K17=""),0,IF(I17&lt;K17,1,IF(I17&gt;K17,1,1)))</f>
        <v>1</v>
      </c>
      <c r="AQ17" s="182">
        <f>IF(AND(I17="",K17=""),0,IF(I17&lt;K17,0,IF(I17&gt;K17,1,0)))</f>
        <v>0</v>
      </c>
      <c r="AR17" s="181">
        <f>IF(AND(I17="",K17=""),0,IF(I17&lt;K17,0,IF(I17&gt;K17,0,1)))</f>
        <v>1</v>
      </c>
      <c r="AS17" s="181">
        <f>IF(AND(I17="",K17=""),0,IF(I17&lt;K17,1,IF(I17&gt;K17,0,0)))</f>
        <v>0</v>
      </c>
      <c r="AT17" s="181">
        <f>IF(AND(I17="",K17=""),0,IF(I17&lt;K17,0,IF(I17&gt;K17,3,1)))</f>
        <v>1</v>
      </c>
      <c r="AU17" s="254"/>
      <c r="AV17" s="254"/>
      <c r="AW17" s="254"/>
      <c r="AX17" s="254"/>
      <c r="AY17" s="254"/>
      <c r="AZ17" s="38"/>
      <c r="BA17" s="38"/>
    </row>
    <row r="18" spans="1:53" ht="24.95" customHeight="1">
      <c r="A18" s="501" t="s">
        <v>189</v>
      </c>
      <c r="B18" s="434">
        <v>3</v>
      </c>
      <c r="C18" s="566" t="str">
        <f>A6</f>
        <v>Roda JC</v>
      </c>
      <c r="D18" s="567"/>
      <c r="E18" s="568"/>
      <c r="F18" s="566" t="str">
        <f>A7</f>
        <v>NAC Breda</v>
      </c>
      <c r="G18" s="567"/>
      <c r="H18" s="568"/>
      <c r="I18" s="509">
        <v>1</v>
      </c>
      <c r="J18" s="509" t="s">
        <v>14</v>
      </c>
      <c r="K18" s="510">
        <v>0</v>
      </c>
      <c r="O18" s="132"/>
      <c r="V18" s="258"/>
      <c r="W18" s="25"/>
      <c r="X18" s="25"/>
      <c r="Y18" s="25"/>
      <c r="Z18" s="25"/>
      <c r="AA18" s="182">
        <f>IF(AND(I18="",K18=""),0,IF(I18&lt;K18,1,IF(I18&gt;K18,1,1)))</f>
        <v>1</v>
      </c>
      <c r="AB18" s="182">
        <f>IF(AND(I18="",K18=""),0,IF(I18&lt;K18,0,IF(I18&gt;K18,1,0)))</f>
        <v>1</v>
      </c>
      <c r="AC18" s="181">
        <f>IF(AND(I18="",K18=""),0,IF(I18&lt;K18,0,IF(I18&gt;K18,0,1)))</f>
        <v>0</v>
      </c>
      <c r="AD18" s="181">
        <f>IF(AND(I18="",K18=""),0,IF(I18&lt;K18,1,IF(I18&gt;K18,0,0)))</f>
        <v>0</v>
      </c>
      <c r="AE18" s="181">
        <f>IF(AND(I18="",K18=""),0,IF(I18&lt;K18,0,IF(I18&gt;K18,3,1)))</f>
        <v>3</v>
      </c>
      <c r="AF18" s="182">
        <f>IF(AND(I18="",K18=""),0,IF(I18&lt;K18,1,IF(I18&gt;K18,1,1)))</f>
        <v>1</v>
      </c>
      <c r="AG18" s="181">
        <f>IF(AND(I18="",K18=""),0,IF(I18&lt;K18,1,IF(I18&gt;K18,0,0)))</f>
        <v>0</v>
      </c>
      <c r="AH18" s="181">
        <f>IF(AND(I18="",K18=""),0,IF(I18&lt;K18,0,IF(I18&gt;K18,0,1)))</f>
        <v>0</v>
      </c>
      <c r="AI18" s="181">
        <f>IF(AND(I18="",K18=""),0,IF(I18&lt;K18,0,IF(I18&gt;K18,1,0)))</f>
        <v>1</v>
      </c>
      <c r="AJ18" s="181">
        <f>IF(AND(I18="",K18=""),0,IF(I18&lt;K18,3,IF(I18&gt;K18,0,1)))</f>
        <v>0</v>
      </c>
      <c r="AK18" s="259"/>
      <c r="AL18" s="259"/>
      <c r="AM18" s="259"/>
      <c r="AN18" s="259"/>
      <c r="AO18" s="259"/>
      <c r="AP18" s="254"/>
      <c r="AQ18" s="254"/>
      <c r="AR18" s="254"/>
      <c r="AS18" s="254"/>
      <c r="AT18" s="254"/>
      <c r="AU18" s="259"/>
      <c r="AV18" s="259"/>
      <c r="AW18" s="259"/>
      <c r="AX18" s="259"/>
      <c r="AY18" s="259"/>
    </row>
    <row r="19" spans="1:53" s="34" customFormat="1" ht="24.95" customHeight="1">
      <c r="A19" s="502" t="s">
        <v>190</v>
      </c>
      <c r="B19" s="448">
        <v>1</v>
      </c>
      <c r="C19" s="569" t="str">
        <f>A9</f>
        <v>RC Genk</v>
      </c>
      <c r="D19" s="570"/>
      <c r="E19" s="571"/>
      <c r="F19" s="569" t="str">
        <f>A6</f>
        <v>Roda JC</v>
      </c>
      <c r="G19" s="570"/>
      <c r="H19" s="571"/>
      <c r="I19" s="509">
        <v>0</v>
      </c>
      <c r="J19" s="509" t="s">
        <v>14</v>
      </c>
      <c r="K19" s="510">
        <v>0</v>
      </c>
      <c r="O19" s="133"/>
      <c r="V19" s="258"/>
      <c r="W19" s="258"/>
      <c r="X19" s="25"/>
      <c r="Y19" s="25"/>
      <c r="Z19" s="25"/>
      <c r="AA19" s="184">
        <f>IF(AND(I19="",K19=""),0,IF(113&lt;K19,1,IF(I19&gt;K19,1,1)))</f>
        <v>1</v>
      </c>
      <c r="AB19" s="184">
        <f>IF(AND(I19="",K19=""),0,IF(I19&lt;K19,1,IF(I19&gt;K19,0,0)))</f>
        <v>0</v>
      </c>
      <c r="AC19" s="183">
        <f>IF(AND(I19="",K19=""),0,IF(I19&lt;K19,0,IF(I19&gt;K19,0,1)))</f>
        <v>1</v>
      </c>
      <c r="AD19" s="183">
        <f>IF(AND(I19="",K19=""),0,IF(I19&lt;K19,0,IF(I19&gt;K19,1,0)))</f>
        <v>0</v>
      </c>
      <c r="AE19" s="183">
        <f>IF(AND(I19="",K19=""),0,IF(I19&lt;K19,3,IF(I19&gt;K19,0,1)))</f>
        <v>1</v>
      </c>
      <c r="AF19" s="254"/>
      <c r="AG19" s="254"/>
      <c r="AH19" s="254"/>
      <c r="AI19" s="254"/>
      <c r="AJ19" s="254"/>
      <c r="AK19" s="261"/>
      <c r="AL19" s="262"/>
      <c r="AM19" s="262"/>
      <c r="AN19" s="262"/>
      <c r="AO19" s="262"/>
      <c r="AP19" s="205">
        <f>IF(AND(I19="",K190=""),0,IF(I19&lt;K19,1,IF(I19&gt;K19,1,1)))</f>
        <v>1</v>
      </c>
      <c r="AQ19" s="205">
        <f>IF(AND(I19="",K19=""),0,IF(I19&lt;K19,0,IF(I19&gt;K19,1,0)))</f>
        <v>0</v>
      </c>
      <c r="AR19" s="204">
        <f>IF(AND(I19="",K19=""),0,IF(I19&lt;K19,0,IF(I19&gt;K19,0,1)))</f>
        <v>1</v>
      </c>
      <c r="AS19" s="204">
        <f>IF(AND(I19="",K19=""),0,IF(I19&lt;K19,1,IF(I19&gt;K19,0,0)))</f>
        <v>0</v>
      </c>
      <c r="AT19" s="204">
        <f>IF(AND(I19="",K19=""),0,IF(I19&lt;K19,0,IF(I19&gt;K19,3,1)))</f>
        <v>1</v>
      </c>
      <c r="AU19" s="259"/>
      <c r="AV19" s="259"/>
      <c r="AW19" s="259"/>
      <c r="AX19" s="259"/>
      <c r="AY19" s="259"/>
    </row>
    <row r="20" spans="1:53" ht="24.95" customHeight="1">
      <c r="A20" s="502" t="s">
        <v>190</v>
      </c>
      <c r="B20" s="448">
        <v>2</v>
      </c>
      <c r="C20" s="560" t="str">
        <f>A7</f>
        <v>NAC Breda</v>
      </c>
      <c r="D20" s="561"/>
      <c r="E20" s="562"/>
      <c r="F20" s="560" t="str">
        <f>A10</f>
        <v>CVV Vriendenschaar</v>
      </c>
      <c r="G20" s="561"/>
      <c r="H20" s="562"/>
      <c r="I20" s="511">
        <v>0</v>
      </c>
      <c r="J20" s="509" t="s">
        <v>14</v>
      </c>
      <c r="K20" s="510">
        <v>1</v>
      </c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184">
        <f>IF(AND(I20="",K20=""),0,IF(I20&lt;K20,1,IF(I20&gt;K20,1,1)))</f>
        <v>1</v>
      </c>
      <c r="AG20" s="183">
        <f>IF(AND(I20="",K20=""),0,IF(I20&lt;K20,0,IF(I20&gt;K20,1,0)))</f>
        <v>0</v>
      </c>
      <c r="AH20" s="183">
        <f>IF(AND(I20="",K20=""),0,IF(I20&lt;K20,0,IF(I20&gt;K20,0,1)))</f>
        <v>0</v>
      </c>
      <c r="AI20" s="183">
        <f>IF(AND(I20="",K20=""),0,IF(I20&lt;K20,1,IF(I20&gt;K20,0,0)))</f>
        <v>1</v>
      </c>
      <c r="AJ20" s="183">
        <f>IF(AND(I20="",K20=""),0,IF(I20&lt;K20,0,IF(I20&gt;K20,3,1)))</f>
        <v>0</v>
      </c>
      <c r="AK20" s="258"/>
      <c r="AL20" s="258"/>
      <c r="AM20" s="25"/>
      <c r="AN20" s="25"/>
      <c r="AO20" s="25"/>
      <c r="AP20" s="259"/>
      <c r="AQ20" s="259"/>
      <c r="AR20" s="259"/>
      <c r="AS20" s="259"/>
      <c r="AT20" s="259"/>
      <c r="AU20" s="184">
        <f>IF(AND(I20="",K20=""),0,IF(I20&lt;K20,1,IF(I20&gt;K20,1,1)))</f>
        <v>1</v>
      </c>
      <c r="AV20" s="184">
        <f>IF(AND(I20="",K20=""),0,IF(I20&lt;K20,1,IF(I20&gt;K20,0,0)))</f>
        <v>1</v>
      </c>
      <c r="AW20" s="183">
        <f>IF(AND(I20="",K20=""),0,IF(I20&lt;K20,0,IF(I20&gt;K20,0,1)))</f>
        <v>0</v>
      </c>
      <c r="AX20" s="183">
        <f>IF(AND(I20="",K20=""),0,IF(I20&lt;K20,0,IF(I20&gt;K20,1,0)))</f>
        <v>0</v>
      </c>
      <c r="AY20" s="183">
        <f>IF(AND(I20="",K20=""),0,IF(I20&lt;K20,3,IF(I20&gt;K20,0,1)))</f>
        <v>3</v>
      </c>
    </row>
    <row r="21" spans="1:53" ht="24.95" customHeight="1">
      <c r="A21" s="502" t="s">
        <v>190</v>
      </c>
      <c r="B21" s="448">
        <v>3</v>
      </c>
      <c r="C21" s="560" t="str">
        <f>A8</f>
        <v>Fortuna Sittard</v>
      </c>
      <c r="D21" s="561"/>
      <c r="E21" s="562"/>
      <c r="F21" s="560" t="str">
        <f>A5</f>
        <v>AZ</v>
      </c>
      <c r="G21" s="561"/>
      <c r="H21" s="562"/>
      <c r="I21" s="511">
        <v>0</v>
      </c>
      <c r="J21" s="509" t="s">
        <v>14</v>
      </c>
      <c r="K21" s="510">
        <v>4</v>
      </c>
      <c r="V21" s="263">
        <f>IF(AND(I21="",K21=""),0,IF(I21&lt;K21,1,IF(I21&gt;K21,1,1)))</f>
        <v>1</v>
      </c>
      <c r="W21" s="260">
        <f>IF(AND(I21="",K21=""),0,IF(I21&lt;K21,1,IF(I21&gt;K21,0,0)))</f>
        <v>1</v>
      </c>
      <c r="X21" s="260">
        <f>IF(AND(I21="",K21=""),0,IF(I21&lt;K21,0,IF(I21&gt;K21,0,1)))</f>
        <v>0</v>
      </c>
      <c r="Y21" s="260">
        <f>IF(AND(I21="",K21=""),0,IF(I21&lt;K21,0,IF(I21&gt;K21,1,0)))</f>
        <v>0</v>
      </c>
      <c r="Z21" s="260">
        <f>IF(AND(I21="",K21=""),0,IF(I21&lt;K21,3,IF(I21&gt;K21,0,1)))</f>
        <v>3</v>
      </c>
      <c r="AA21" s="261"/>
      <c r="AB21" s="261"/>
      <c r="AC21" s="261"/>
      <c r="AD21" s="261"/>
      <c r="AE21" s="261"/>
      <c r="AF21" s="258"/>
      <c r="AG21" s="25"/>
      <c r="AH21" s="25"/>
      <c r="AI21" s="25"/>
      <c r="AJ21" s="25"/>
      <c r="AK21" s="264">
        <f>IF(AND(I21="",K21=""),0,IF(I21&lt;K21,1,IF(I21&gt;K21,1,1)))</f>
        <v>1</v>
      </c>
      <c r="AL21" s="264">
        <f>IF(AND(I21="",K21=""),0,IF(I21&lt;K21,0,IF(I21&gt;K21,1,0)))</f>
        <v>0</v>
      </c>
      <c r="AM21" s="265">
        <f>IF(AND(I21="",K21=""),0,IF(I21&lt;K21,0,IF(I21&gt;K21,0,1)))</f>
        <v>0</v>
      </c>
      <c r="AN21" s="265">
        <f>IF(AND(I21="",K21=""),0,IF(I21&lt;K21,1,IF(I21&gt;K21,0,0)))</f>
        <v>1</v>
      </c>
      <c r="AO21" s="265">
        <f>IF(AND(I21="",K21=""),0,IF(I21&lt;K21,0,IF(I21&gt;K21,3,1)))</f>
        <v>0</v>
      </c>
      <c r="AP21" s="45"/>
      <c r="AQ21" s="45"/>
      <c r="AR21" s="45"/>
      <c r="AS21" s="45"/>
      <c r="AT21" s="45"/>
      <c r="AU21" s="45"/>
      <c r="AV21" s="45"/>
      <c r="AW21" s="45"/>
      <c r="AX21" s="45"/>
      <c r="AY21" s="45"/>
    </row>
    <row r="22" spans="1:53" ht="24.95" customHeight="1">
      <c r="A22" s="502" t="s">
        <v>181</v>
      </c>
      <c r="B22" s="448">
        <v>1</v>
      </c>
      <c r="C22" s="560" t="str">
        <f>A5</f>
        <v>AZ</v>
      </c>
      <c r="D22" s="561"/>
      <c r="E22" s="562"/>
      <c r="F22" s="560" t="str">
        <f>A7</f>
        <v>NAC Breda</v>
      </c>
      <c r="G22" s="561"/>
      <c r="H22" s="562"/>
      <c r="I22" s="509">
        <v>3</v>
      </c>
      <c r="J22" s="509" t="s">
        <v>14</v>
      </c>
      <c r="K22" s="510">
        <v>0</v>
      </c>
      <c r="V22" s="202">
        <f>IF(AND(I22="",K22=""),0,IF(I22&lt;K22,1,IF(I22&gt;K22,1,1)))</f>
        <v>1</v>
      </c>
      <c r="W22" s="203">
        <f>IF(AND(I22="",K22=""),0,IF(I22&lt;K22,0,IF(I22&gt;K22,1,0)))</f>
        <v>1</v>
      </c>
      <c r="X22" s="203">
        <f>IF(AND(I22="",K22=""),0,IF(I22&lt;K22,0,IF(I22&gt;K22,0,1)))</f>
        <v>0</v>
      </c>
      <c r="Y22" s="203">
        <f>IF(AND(I22="",K22=""),0,IF(I22&lt;K22,1,IF(I22&gt;K22,0,0)))</f>
        <v>0</v>
      </c>
      <c r="Z22" s="203">
        <f>IF(AND(I22="",K22=""),0,IF(I22&lt;K22,0,IF(I22&gt;K22,3,1)))</f>
        <v>3</v>
      </c>
      <c r="AA22" s="45"/>
      <c r="AB22" s="45"/>
      <c r="AC22" s="45"/>
      <c r="AD22" s="45"/>
      <c r="AE22" s="45"/>
      <c r="AF22" s="202">
        <f>IF(AND(I22="",K22=""),0,IF(I13&lt;K22,1,IF(I22&gt;K22,1,1)))</f>
        <v>1</v>
      </c>
      <c r="AG22" s="202">
        <f>IF(AND(I22="",K22=""),0,IF(I22&lt;K22,1,IF(I22&gt;K22,0,0)))</f>
        <v>0</v>
      </c>
      <c r="AH22" s="203">
        <f>IF(AND(I22="",K22=""),0,IF(I22&lt;K22,0,IF(I22&gt;K22,0,1)))</f>
        <v>0</v>
      </c>
      <c r="AI22" s="203">
        <f>IF(AND(I22="",K22=""),0,IF(I22&lt;K22,0,IF(I22&gt;K22,1,0)))</f>
        <v>1</v>
      </c>
      <c r="AJ22" s="203">
        <f>IF(AND(I22="",K22=""),0,IF(I22&lt;K22,3,IF(I22&gt;K22,0,1)))</f>
        <v>0</v>
      </c>
      <c r="AK22" s="259"/>
      <c r="AL22" s="259"/>
      <c r="AM22" s="259"/>
      <c r="AN22" s="259"/>
      <c r="AO22" s="259"/>
      <c r="AP22" s="259"/>
      <c r="AQ22" s="259"/>
      <c r="AR22" s="259"/>
      <c r="AS22" s="259"/>
      <c r="AT22" s="259"/>
      <c r="AU22" s="259"/>
      <c r="AV22" s="259"/>
      <c r="AW22" s="259"/>
      <c r="AX22" s="259"/>
      <c r="AY22" s="259"/>
    </row>
    <row r="23" spans="1:53" ht="24.95" customHeight="1">
      <c r="A23" s="502" t="s">
        <v>181</v>
      </c>
      <c r="B23" s="448">
        <v>2</v>
      </c>
      <c r="C23" s="560" t="str">
        <f>A8</f>
        <v>Fortuna Sittard</v>
      </c>
      <c r="D23" s="561"/>
      <c r="E23" s="562"/>
      <c r="F23" s="560" t="str">
        <f>A9</f>
        <v>RC Genk</v>
      </c>
      <c r="G23" s="561"/>
      <c r="H23" s="562"/>
      <c r="I23" s="511">
        <v>1</v>
      </c>
      <c r="J23" s="509" t="s">
        <v>14</v>
      </c>
      <c r="K23" s="510">
        <v>1</v>
      </c>
      <c r="V23" s="45"/>
      <c r="W23" s="45"/>
      <c r="X23" s="45"/>
      <c r="Y23" s="45"/>
      <c r="Z23" s="45"/>
      <c r="AF23" s="259"/>
      <c r="AG23" s="259"/>
      <c r="AH23" s="259"/>
      <c r="AI23" s="45"/>
      <c r="AJ23" s="45"/>
      <c r="AK23" s="202">
        <f>IF(AND(I23="",K23=""),0,IF(I23&lt;K23,1,IF(I23&gt;K23,1,1)))</f>
        <v>1</v>
      </c>
      <c r="AL23" s="202">
        <f>IF(AND(I23="",K23=""),0,IF(I23&lt;K23,0,IF(I23&gt;K23,1,0)))</f>
        <v>0</v>
      </c>
      <c r="AM23" s="203">
        <f>IF(AND(I23="",K23=""),0,IF(I23&lt;K23,0,IF(I23&gt;K23,0,1)))</f>
        <v>1</v>
      </c>
      <c r="AN23" s="203">
        <f>IF(AND(I23="",K23=""),0,IF(I23&lt;K23,1,IF(I23&gt;K23,0,0)))</f>
        <v>0</v>
      </c>
      <c r="AO23" s="203">
        <f>IF(AND(I23="",K23=""),0,IF(I23&lt;K23,0,IF(I23&gt;K23,3,1)))</f>
        <v>1</v>
      </c>
      <c r="AP23" s="202">
        <f>IF(AND(I23="",K23=""),0,IF(I23&lt;K23,1,IF(I23&gt;K23,1,1)))</f>
        <v>1</v>
      </c>
      <c r="AQ23" s="203">
        <f>IF(AND(I23="",K23=""),0,IF(I23&lt;K23,1,IF(I23&gt;K23,0,0)))</f>
        <v>0</v>
      </c>
      <c r="AR23" s="203">
        <f>IF(AND(I23="",K23=""),0,IF(I23&lt;K23,0,IF(I23&gt;K23,0,1)))</f>
        <v>1</v>
      </c>
      <c r="AS23" s="203">
        <f>IF(AND(I23="",K23=""),0,IF(I23&lt;K23,0,IF(I23&gt;K23,1,0)))</f>
        <v>0</v>
      </c>
      <c r="AT23" s="203">
        <f>IF(AND(I23="",K23=""),0,IF(I23&lt;K23,3,IF(I23&gt;K23,0,1)))</f>
        <v>1</v>
      </c>
      <c r="AU23" s="259"/>
      <c r="AV23" s="259"/>
      <c r="AW23" s="259"/>
      <c r="AX23" s="259"/>
      <c r="AY23" s="259"/>
    </row>
    <row r="24" spans="1:53" ht="24.95" customHeight="1">
      <c r="A24" s="502" t="s">
        <v>181</v>
      </c>
      <c r="B24" s="448">
        <v>3</v>
      </c>
      <c r="C24" s="560" t="str">
        <f>A10</f>
        <v>CVV Vriendenschaar</v>
      </c>
      <c r="D24" s="561"/>
      <c r="E24" s="562"/>
      <c r="F24" s="560" t="str">
        <f>A6</f>
        <v>Roda JC</v>
      </c>
      <c r="G24" s="561"/>
      <c r="H24" s="562"/>
      <c r="I24" s="509">
        <v>0</v>
      </c>
      <c r="J24" s="509" t="s">
        <v>14</v>
      </c>
      <c r="K24" s="510">
        <v>1</v>
      </c>
      <c r="AA24" s="184">
        <f>IF(AND(I24="",K24=""),0,IF(I24&lt;K24,1,IF(I24&gt;K24,1,1)))</f>
        <v>1</v>
      </c>
      <c r="AB24" s="184">
        <f>IF(AND(I24="",K24=""),0,IF(I24&lt;K24,1,IF(I24&gt;K24,0,0)))</f>
        <v>1</v>
      </c>
      <c r="AC24" s="183">
        <f>IF(AND(I24="",K24=""),0,IF(I24&lt;K24,0,IF(I24&gt;K24,0,1)))</f>
        <v>0</v>
      </c>
      <c r="AD24" s="183">
        <f>IF(AND(I24="",K24=""),0,IF(I24&lt;K24,0,IF(I24&gt;K24,1,0)))</f>
        <v>0</v>
      </c>
      <c r="AE24" s="183">
        <f>IF(AND(I24="",K24=""),0,IF(I24&lt;K24,3,IF(I24&gt;K24,0,1)))</f>
        <v>3</v>
      </c>
      <c r="AP24" s="45"/>
      <c r="AQ24" s="45"/>
      <c r="AR24" s="45"/>
      <c r="AS24" s="45"/>
      <c r="AT24" s="45"/>
      <c r="AU24" s="184">
        <f>IF(AND(I24="",K24=""),0,IF(I24&lt;K24,1,IF(I24&gt;K24,1,1)))</f>
        <v>1</v>
      </c>
      <c r="AV24" s="184">
        <f>IF(AND(I24="",K24=""),0,IF(I24&lt;K24,0,IF(I24&gt;K24,1,0)))</f>
        <v>0</v>
      </c>
      <c r="AW24" s="183">
        <f>IF(AND(I24="",K24=""),0,IF(I24&lt;K24,0,IF(I24&gt;K24,0,1)))</f>
        <v>0</v>
      </c>
      <c r="AX24" s="183">
        <f>IF(AND(I24="",K24=""),0,IF(I24&lt;K24,1,IF(I24&gt;K24,0,0)))</f>
        <v>1</v>
      </c>
      <c r="AY24" s="183">
        <f>IF(AND(I24="",K24=""),0,IF(I24&lt;K24,0,IF(I24&gt;K24,3,1)))</f>
        <v>0</v>
      </c>
    </row>
    <row r="25" spans="1:53" ht="24.95" customHeight="1">
      <c r="A25" s="502" t="s">
        <v>191</v>
      </c>
      <c r="B25" s="448">
        <v>1</v>
      </c>
      <c r="C25" s="560" t="str">
        <f>A9</f>
        <v>RC Genk</v>
      </c>
      <c r="D25" s="561"/>
      <c r="E25" s="562"/>
      <c r="F25" s="560" t="str">
        <f>A10</f>
        <v>CVV Vriendenschaar</v>
      </c>
      <c r="G25" s="561"/>
      <c r="H25" s="562"/>
      <c r="I25" s="509">
        <v>1</v>
      </c>
      <c r="J25" s="509" t="s">
        <v>14</v>
      </c>
      <c r="K25" s="510">
        <v>0</v>
      </c>
      <c r="AP25" s="205">
        <f>IF(AND(I25="",K25=""),0,IF(I25&lt;K25,1,IF(I25&gt;K25,1,1)))</f>
        <v>1</v>
      </c>
      <c r="AQ25" s="204">
        <f>IF(AND(I25="",K25=""),0,IF(I25&lt;K25,0,IF(I25&gt;K25,1,0)))</f>
        <v>1</v>
      </c>
      <c r="AR25" s="204">
        <f>IF(AND(I25="",K25=""),0,IF(I25&lt;K25,0,IF(I25&gt;K25,0,1)))</f>
        <v>0</v>
      </c>
      <c r="AS25" s="204">
        <f>IF(AND(I25="",K25=""),0,IF(I25&lt;K25,1,IF(I25&gt;K25,0,0)))</f>
        <v>0</v>
      </c>
      <c r="AT25" s="204">
        <f>IF(AND(I25="",K25=""),0,IF(I25&lt;K25,0,IF(I25&gt;K25,3,1)))</f>
        <v>3</v>
      </c>
      <c r="AU25" s="205">
        <f>IF(AND(I25="",K25=""),0,IF(I25&lt;K25,1,IF(I25&gt;K25,1,1)))</f>
        <v>1</v>
      </c>
      <c r="AV25" s="204">
        <f>IF(AND(I25="",K25=""),0,IF(I25&lt;K25,1,IF(I25&gt;K25,0,0)))</f>
        <v>0</v>
      </c>
      <c r="AW25" s="204">
        <f>IF(AND(I25="",K25=""),0,IF(I25&lt;K25,0,IF(I25&gt;K25,0,1)))</f>
        <v>0</v>
      </c>
      <c r="AX25" s="204">
        <f>IF(AND(I25="",K25=""),0,IF(I25&lt;K25,0,IF(I25&gt;K25,1,0)))</f>
        <v>1</v>
      </c>
      <c r="AY25" s="204">
        <f>IF(AND(I25="",K25=""),0,IF(I25&lt;K25,3,IF(I25&gt;K25,0,1)))</f>
        <v>0</v>
      </c>
    </row>
    <row r="26" spans="1:53" ht="24.95" customHeight="1">
      <c r="A26" s="502" t="s">
        <v>191</v>
      </c>
      <c r="B26" s="448">
        <v>2</v>
      </c>
      <c r="C26" s="560" t="str">
        <f>A6</f>
        <v>Roda JC</v>
      </c>
      <c r="D26" s="561"/>
      <c r="E26" s="562"/>
      <c r="F26" s="560" t="str">
        <f>A5</f>
        <v>AZ</v>
      </c>
      <c r="G26" s="561"/>
      <c r="H26" s="562"/>
      <c r="I26" s="511">
        <v>0</v>
      </c>
      <c r="J26" s="509" t="s">
        <v>14</v>
      </c>
      <c r="K26" s="510">
        <v>2</v>
      </c>
      <c r="V26" s="205">
        <f>IF(AND(I26="",K26=""),0,IF(I26&lt;K26,1,IF(I26&gt;K26,1,1)))</f>
        <v>1</v>
      </c>
      <c r="W26" s="205">
        <f>IF(AND(I26="",K26=""),0,IF(I26&lt;K26,1,IF(I26&gt;K26,0,0)))</f>
        <v>1</v>
      </c>
      <c r="X26" s="204">
        <f>IF(AND(I26="",K26=""),0,IF(I26&lt;K26,0,IF(I26&gt;K26,0,1)))</f>
        <v>0</v>
      </c>
      <c r="Y26" s="204">
        <f>IF(AND(I26="",K26=""),0,IF(I26&lt;K26,0,IF(I26&gt;K26,1,0)))</f>
        <v>0</v>
      </c>
      <c r="Z26" s="204">
        <f>IF(AND(I26="",K26=""),0,IF(I26&lt;K26,3,IF(I26&gt;K26,0,1)))</f>
        <v>3</v>
      </c>
      <c r="AA26" s="205">
        <f>IF(AND(I26="",K26=""),0,IF(I26&lt;K26,1,IF(I26&gt;K26,1,1)))</f>
        <v>1</v>
      </c>
      <c r="AB26" s="205">
        <f>IF(AND(I26="",K26=""),0,IF(I26&lt;K26,0,IF(I26&gt;K26,1,0)))</f>
        <v>0</v>
      </c>
      <c r="AC26" s="204">
        <f>IF(AND(I26="",K26=""),0,IF(I26&lt;K26,0,IF(I26&gt;K26,0,1)))</f>
        <v>0</v>
      </c>
      <c r="AD26" s="204">
        <f>IF(AND(I26="",K26=""),0,IF(I26&lt;K26,1,IF(I26&gt;K26,0,0)))</f>
        <v>1</v>
      </c>
      <c r="AE26" s="204">
        <f>IF(AND(I26="",K26=""),0,IF(I26&lt;K26,0,IF(I26&gt;K26,3,1)))</f>
        <v>0</v>
      </c>
      <c r="AK26" s="259"/>
      <c r="AL26" s="259"/>
      <c r="AM26" s="259"/>
      <c r="AN26" s="259"/>
      <c r="AO26" s="259"/>
      <c r="AU26" s="259"/>
      <c r="AV26" s="259"/>
      <c r="AW26" s="259"/>
      <c r="AX26" s="259"/>
      <c r="AY26" s="259"/>
    </row>
    <row r="27" spans="1:53" ht="24.95" customHeight="1" thickBot="1">
      <c r="A27" s="503" t="s">
        <v>191</v>
      </c>
      <c r="B27" s="504">
        <v>3</v>
      </c>
      <c r="C27" s="563" t="str">
        <f>A7</f>
        <v>NAC Breda</v>
      </c>
      <c r="D27" s="564"/>
      <c r="E27" s="565"/>
      <c r="F27" s="563" t="str">
        <f>A8</f>
        <v>Fortuna Sittard</v>
      </c>
      <c r="G27" s="564"/>
      <c r="H27" s="565"/>
      <c r="I27" s="512">
        <v>0</v>
      </c>
      <c r="J27" s="512" t="s">
        <v>14</v>
      </c>
      <c r="K27" s="513">
        <v>3</v>
      </c>
      <c r="V27" s="258"/>
      <c r="W27" s="25"/>
      <c r="X27" s="25"/>
      <c r="Y27" s="25"/>
      <c r="Z27" s="25"/>
      <c r="AA27" s="259"/>
      <c r="AB27" s="259"/>
      <c r="AC27" s="259"/>
      <c r="AD27" s="259"/>
      <c r="AE27" s="259"/>
      <c r="AF27" s="205">
        <f>IF(AND(I27="",K27=""),0,IF(I13&lt;K27,1,IF(I27&gt;K27,1,1)))</f>
        <v>1</v>
      </c>
      <c r="AG27" s="205">
        <f>IF(AND(I27="",K27=""),0,IF(I27&lt;K27,0,IF(I27&gt;K27,1,0)))</f>
        <v>0</v>
      </c>
      <c r="AH27" s="204">
        <f>IF(AND(I27="",K27=""),0,IF(I27&lt;K27,0,IF(I27&gt;K27,0,1)))</f>
        <v>0</v>
      </c>
      <c r="AI27" s="204">
        <f>IF(AND(I27="",K27=""),0,IF(I27&lt;K27,1,IF(I27&gt;K27,0,0)))</f>
        <v>1</v>
      </c>
      <c r="AJ27" s="204">
        <f>IF(AND(I27="",K27=""),0,IF(I27&lt;K27,0,IF(I27&gt;K27,3,1)))</f>
        <v>0</v>
      </c>
      <c r="AK27" s="205">
        <f>IF(AND(I27="",K27=""),0,IF(I27&lt;K27,1,IF(I27&gt;K27,1,1)))</f>
        <v>1</v>
      </c>
      <c r="AL27" s="205">
        <f>IF(AND(I27="",K27=""),0,IF(I27&lt;K27,1,IF(I27&gt;K27,0,0)))</f>
        <v>1</v>
      </c>
      <c r="AM27" s="204">
        <f>IF(AND(I27="",K27=""),0,IF(I27&lt;K27,0,IF(I27&gt;K27,0,1)))</f>
        <v>0</v>
      </c>
      <c r="AN27" s="204">
        <f>IF(AND(I27="",K27=""),0,IF(I27&lt;K27,0,IF(I27&gt;K27,1,0)))</f>
        <v>0</v>
      </c>
      <c r="AO27" s="204">
        <f>IF(AND(I27="",K27=""),0,IF(I27&lt;K27,3,IF(I27&gt;K27,0,1)))</f>
        <v>3</v>
      </c>
      <c r="AP27" s="259"/>
      <c r="AQ27" s="259"/>
      <c r="AR27" s="259"/>
      <c r="AS27" s="259"/>
      <c r="AT27" s="259"/>
      <c r="AU27" s="259"/>
      <c r="AV27" s="259"/>
      <c r="AW27" s="259"/>
      <c r="AX27" s="259"/>
      <c r="AY27" s="259"/>
    </row>
    <row r="28" spans="1:53" ht="24.95" customHeight="1" thickTop="1"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</row>
    <row r="29" spans="1:53" ht="24.95" customHeight="1">
      <c r="V29" s="35"/>
      <c r="W29" s="35"/>
      <c r="X29" s="35"/>
      <c r="Y29" s="35"/>
      <c r="Z29" s="35"/>
      <c r="AA29" s="35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35"/>
      <c r="AT29" s="35"/>
      <c r="AU29" s="35"/>
      <c r="AV29" s="35"/>
      <c r="AW29" s="35"/>
      <c r="AX29" s="35"/>
      <c r="AY29" s="35"/>
    </row>
    <row r="30" spans="1:53" ht="24.95" customHeight="1">
      <c r="V30" s="35"/>
      <c r="W30" s="35"/>
      <c r="X30" s="35"/>
      <c r="Y30" s="35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35"/>
      <c r="AT30" s="35"/>
      <c r="AU30" s="35"/>
      <c r="AV30" s="35"/>
      <c r="AW30" s="35"/>
      <c r="AX30" s="35"/>
      <c r="AY30" s="35"/>
    </row>
    <row r="31" spans="1:53" ht="24.95" customHeight="1">
      <c r="V31" s="35"/>
      <c r="W31" s="35"/>
      <c r="X31" s="35"/>
      <c r="Y31" s="35"/>
      <c r="Z31" s="35"/>
      <c r="AB31" s="44"/>
      <c r="AC31" s="44"/>
      <c r="AD31" s="75"/>
      <c r="AE31" s="75"/>
      <c r="AF31" s="30"/>
      <c r="AG31" s="30"/>
      <c r="AH31" s="30"/>
      <c r="AI31" s="30"/>
      <c r="AJ31" s="75"/>
      <c r="AK31" s="75"/>
      <c r="AL31" s="30"/>
      <c r="AM31" s="30"/>
      <c r="AN31" s="30"/>
      <c r="AO31" s="44"/>
      <c r="AP31" s="44"/>
      <c r="AQ31" s="44"/>
      <c r="AR31" s="44"/>
      <c r="AS31" s="35"/>
      <c r="AT31" s="35"/>
      <c r="AU31" s="35"/>
      <c r="AV31" s="35"/>
      <c r="AW31" s="35"/>
      <c r="AX31" s="35"/>
      <c r="AY31" s="35"/>
    </row>
    <row r="32" spans="1:53" ht="24.95" customHeight="1">
      <c r="V32" s="35"/>
      <c r="W32" s="35"/>
      <c r="X32" s="35"/>
      <c r="Y32" s="35"/>
      <c r="Z32" s="35"/>
      <c r="AA32" s="35"/>
      <c r="AB32" s="44"/>
      <c r="AC32" s="75"/>
      <c r="AD32" s="75"/>
      <c r="AE32" s="30"/>
      <c r="AF32" s="30"/>
      <c r="AG32" s="30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35"/>
      <c r="AT32" s="35"/>
      <c r="AU32" s="35"/>
      <c r="AV32" s="35"/>
      <c r="AW32" s="35"/>
      <c r="AX32" s="35"/>
      <c r="AY32" s="35"/>
    </row>
    <row r="33" spans="1:51" ht="24.95" customHeight="1">
      <c r="A33" s="1"/>
      <c r="B33" s="1"/>
      <c r="C33" s="1"/>
      <c r="D33" s="1"/>
      <c r="E33" s="1"/>
      <c r="F33" s="1"/>
      <c r="G33" s="1"/>
      <c r="H33" s="21"/>
      <c r="I33" s="1"/>
      <c r="J33" s="22"/>
      <c r="K33" s="2"/>
      <c r="V33" s="35"/>
      <c r="W33" s="35"/>
      <c r="X33" s="35"/>
      <c r="Y33" s="35"/>
      <c r="Z33" s="35"/>
      <c r="AA33" s="35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35"/>
      <c r="AY33" s="35"/>
    </row>
    <row r="34" spans="1:51" ht="24.95" customHeight="1"/>
    <row r="43" spans="1:51">
      <c r="AB43" s="35"/>
      <c r="AC43" s="35"/>
      <c r="AD43" s="35"/>
      <c r="AE43" s="35"/>
      <c r="AF43" s="35"/>
      <c r="AG43" s="35"/>
      <c r="AH43" s="35"/>
    </row>
    <row r="44" spans="1:51">
      <c r="AB44" s="35"/>
      <c r="AC44" s="35"/>
      <c r="AD44" s="35"/>
      <c r="AE44" s="35"/>
      <c r="AF44" s="35"/>
      <c r="AG44" s="35"/>
      <c r="AH44" s="35"/>
    </row>
    <row r="45" spans="1:51" ht="15">
      <c r="AB45" s="75"/>
      <c r="AC45" s="30"/>
      <c r="AD45" s="30"/>
      <c r="AE45" s="30"/>
      <c r="AF45" s="30"/>
      <c r="AG45" s="35"/>
      <c r="AH45" s="35"/>
    </row>
    <row r="46" spans="1:51">
      <c r="AB46" s="35"/>
      <c r="AC46" s="35"/>
      <c r="AD46" s="35"/>
      <c r="AE46" s="35"/>
      <c r="AF46" s="35"/>
      <c r="AG46" s="35"/>
      <c r="AH46" s="35"/>
    </row>
    <row r="47" spans="1:51">
      <c r="AB47" s="35"/>
      <c r="AC47" s="35"/>
      <c r="AD47" s="35"/>
      <c r="AE47" s="35"/>
      <c r="AF47" s="35"/>
      <c r="AG47" s="35"/>
      <c r="AH47" s="35"/>
    </row>
    <row r="48" spans="1:51">
      <c r="AB48" s="35"/>
      <c r="AC48" s="35"/>
      <c r="AD48" s="35"/>
      <c r="AE48" s="35"/>
      <c r="AF48" s="35"/>
      <c r="AG48" s="35"/>
      <c r="AH48" s="35"/>
    </row>
    <row r="49" spans="28:34">
      <c r="AB49" s="35"/>
      <c r="AC49" s="35"/>
      <c r="AD49" s="35"/>
      <c r="AE49" s="35"/>
      <c r="AF49" s="35"/>
      <c r="AG49" s="35"/>
      <c r="AH49" s="35"/>
    </row>
    <row r="50" spans="28:34">
      <c r="AB50" s="35"/>
      <c r="AC50" s="35"/>
      <c r="AD50" s="35"/>
      <c r="AE50" s="35"/>
      <c r="AF50" s="35"/>
      <c r="AG50" s="35"/>
      <c r="AH50" s="35"/>
    </row>
  </sheetData>
  <mergeCells count="56">
    <mergeCell ref="A8:B8"/>
    <mergeCell ref="AL10:AN10"/>
    <mergeCell ref="W10:Y10"/>
    <mergeCell ref="S6:U6"/>
    <mergeCell ref="S7:U7"/>
    <mergeCell ref="A1:B1"/>
    <mergeCell ref="H3:I3"/>
    <mergeCell ref="J4:K4"/>
    <mergeCell ref="J5:K5"/>
    <mergeCell ref="J10:K10"/>
    <mergeCell ref="J6:K6"/>
    <mergeCell ref="J7:K7"/>
    <mergeCell ref="J8:K8"/>
    <mergeCell ref="J9:K9"/>
    <mergeCell ref="C1:H1"/>
    <mergeCell ref="I1:K1"/>
    <mergeCell ref="A5:B5"/>
    <mergeCell ref="A7:B7"/>
    <mergeCell ref="A9:B9"/>
    <mergeCell ref="A10:B10"/>
    <mergeCell ref="A6:B6"/>
    <mergeCell ref="C17:E17"/>
    <mergeCell ref="S2:U2"/>
    <mergeCell ref="S3:U3"/>
    <mergeCell ref="S4:U4"/>
    <mergeCell ref="S5:U5"/>
    <mergeCell ref="I12:K12"/>
    <mergeCell ref="F13:H13"/>
    <mergeCell ref="F14:H14"/>
    <mergeCell ref="F15:H15"/>
    <mergeCell ref="F16:H16"/>
    <mergeCell ref="F17:H17"/>
    <mergeCell ref="C13:E13"/>
    <mergeCell ref="C14:E14"/>
    <mergeCell ref="C15:E15"/>
    <mergeCell ref="C16:E16"/>
    <mergeCell ref="C25:E25"/>
    <mergeCell ref="C26:E26"/>
    <mergeCell ref="C27:E27"/>
    <mergeCell ref="C18:E18"/>
    <mergeCell ref="C19:E19"/>
    <mergeCell ref="C20:E20"/>
    <mergeCell ref="C21:E21"/>
    <mergeCell ref="C22:E22"/>
    <mergeCell ref="C23:E23"/>
    <mergeCell ref="C24:E24"/>
    <mergeCell ref="F25:H25"/>
    <mergeCell ref="F26:H26"/>
    <mergeCell ref="F27:H27"/>
    <mergeCell ref="F18:H18"/>
    <mergeCell ref="F19:H19"/>
    <mergeCell ref="F20:H20"/>
    <mergeCell ref="F21:H21"/>
    <mergeCell ref="F22:H22"/>
    <mergeCell ref="F23:H23"/>
    <mergeCell ref="F24:H24"/>
  </mergeCells>
  <phoneticPr fontId="0" type="noConversion"/>
  <printOptions horizontalCentered="1" verticalCentered="1"/>
  <pageMargins left="0" right="0" top="0" bottom="0" header="0.51181102362204722" footer="0.51181102362204722"/>
  <pageSetup paperSize="9" scale="90" orientation="portrait" r:id="rId1"/>
  <headerFooter alignWithMargins="0"/>
  <ignoredErrors>
    <ignoredError sqref="C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topLeftCell="A4" zoomScale="75" zoomScaleNormal="75" workbookViewId="0">
      <selection activeCell="N22" sqref="N21:N22"/>
    </sheetView>
  </sheetViews>
  <sheetFormatPr defaultRowHeight="12.75"/>
  <cols>
    <col min="1" max="1" width="10.85546875" customWidth="1"/>
    <col min="2" max="2" width="14.85546875" customWidth="1"/>
    <col min="3" max="3" width="9.85546875" customWidth="1"/>
    <col min="4" max="4" width="11" customWidth="1"/>
    <col min="6" max="6" width="9.28515625" customWidth="1"/>
    <col min="8" max="8" width="8.5703125" customWidth="1"/>
    <col min="9" max="9" width="9" customWidth="1"/>
    <col min="10" max="11" width="7.5703125" customWidth="1"/>
  </cols>
  <sheetData>
    <row r="1" spans="1:51" ht="30" customHeight="1" thickTop="1">
      <c r="A1" s="590" t="s">
        <v>212</v>
      </c>
      <c r="B1" s="591"/>
      <c r="C1" s="596" t="s">
        <v>61</v>
      </c>
      <c r="D1" s="596"/>
      <c r="E1" s="596"/>
      <c r="F1" s="596"/>
      <c r="G1" s="596"/>
      <c r="H1" s="596"/>
      <c r="I1" s="596" t="s">
        <v>213</v>
      </c>
      <c r="J1" s="596"/>
      <c r="K1" s="597"/>
      <c r="L1" s="1"/>
      <c r="M1" s="1"/>
      <c r="N1" s="1"/>
      <c r="O1" s="1"/>
      <c r="P1" s="2"/>
      <c r="Q1" s="1"/>
      <c r="R1" s="64" t="s">
        <v>116</v>
      </c>
      <c r="S1" s="63"/>
      <c r="T1" s="63"/>
      <c r="U1" s="14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51" ht="24.95" customHeight="1">
      <c r="A2" s="496"/>
      <c r="B2" s="435" t="s">
        <v>0</v>
      </c>
      <c r="C2" s="435"/>
      <c r="D2" s="435"/>
      <c r="E2" s="435"/>
      <c r="F2" s="435"/>
      <c r="G2" s="435"/>
      <c r="H2" s="436"/>
      <c r="I2" s="435"/>
      <c r="J2" s="437"/>
      <c r="K2" s="497"/>
      <c r="L2" s="2"/>
      <c r="M2" s="1"/>
      <c r="N2" s="1"/>
      <c r="O2" s="1"/>
      <c r="P2" s="1"/>
      <c r="Q2" s="1"/>
      <c r="R2" s="13">
        <v>1</v>
      </c>
      <c r="S2" s="572" t="str">
        <f t="shared" ref="S2:S7" ca="1" si="0">OFFSET(A$5,MATCH(SMALL(J$5:J$10,ROW()-ROW(S$2)+1),J$5:J$10,0)-1,0)</f>
        <v>Sparta Rotterdam</v>
      </c>
      <c r="T2" s="573" t="e">
        <f t="shared" ref="T2:U7" ca="1" si="1">OFFSET(E$5,MATCH(SMALL(N$5:N$10,ROW()-ROW(T$10)+1),N$5:N$10,0)-1,0)</f>
        <v>#NUM!</v>
      </c>
      <c r="U2" s="574" t="e">
        <f t="shared" ca="1" si="1"/>
        <v>#NUM!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51" ht="24.95" customHeight="1">
      <c r="A3" s="496"/>
      <c r="B3" s="438"/>
      <c r="C3" s="439"/>
      <c r="D3" s="439"/>
      <c r="E3" s="439"/>
      <c r="F3" s="439"/>
      <c r="G3" s="439"/>
      <c r="H3" s="613" t="s">
        <v>1</v>
      </c>
      <c r="I3" s="614"/>
      <c r="J3" s="440"/>
      <c r="K3" s="497"/>
      <c r="L3" s="1"/>
      <c r="M3" s="1"/>
      <c r="N3" s="1"/>
      <c r="O3" s="1"/>
      <c r="P3" s="1"/>
      <c r="Q3" s="1"/>
      <c r="R3" s="33">
        <v>2</v>
      </c>
      <c r="S3" s="572" t="str">
        <f t="shared" ca="1" si="0"/>
        <v>Vitesse/AGOVV</v>
      </c>
      <c r="T3" s="573" t="e">
        <f t="shared" ca="1" si="1"/>
        <v>#NUM!</v>
      </c>
      <c r="U3" s="574" t="e">
        <f t="shared" ca="1" si="1"/>
        <v>#NUM!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51" ht="24.95" customHeight="1">
      <c r="A4" s="522" t="s">
        <v>2</v>
      </c>
      <c r="B4" s="523"/>
      <c r="C4" s="524" t="s">
        <v>3</v>
      </c>
      <c r="D4" s="524" t="s">
        <v>4</v>
      </c>
      <c r="E4" s="524" t="s">
        <v>5</v>
      </c>
      <c r="F4" s="525" t="s">
        <v>6</v>
      </c>
      <c r="G4" s="525" t="s">
        <v>7</v>
      </c>
      <c r="H4" s="524" t="s">
        <v>8</v>
      </c>
      <c r="I4" s="524" t="s">
        <v>9</v>
      </c>
      <c r="J4" s="613" t="s">
        <v>10</v>
      </c>
      <c r="K4" s="615"/>
      <c r="L4" s="1"/>
      <c r="R4" s="13">
        <v>3</v>
      </c>
      <c r="S4" s="572" t="str">
        <f t="shared" ca="1" si="0"/>
        <v>Willem II / RKC</v>
      </c>
      <c r="T4" s="573" t="e">
        <f t="shared" ca="1" si="1"/>
        <v>#NUM!</v>
      </c>
      <c r="U4" s="574" t="e">
        <f t="shared" ca="1" si="1"/>
        <v>#NUM!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51" ht="24.95" customHeight="1">
      <c r="A5" s="592" t="s">
        <v>112</v>
      </c>
      <c r="B5" s="593"/>
      <c r="C5" s="532">
        <f>SUM(V13,V17,V21,V22,V26)</f>
        <v>5</v>
      </c>
      <c r="D5" s="531">
        <f>SUM(W13,W17,W21,W22,W26)</f>
        <v>2</v>
      </c>
      <c r="E5" s="531">
        <f>SUM(X13,X17,X21,X22,X26)</f>
        <v>3</v>
      </c>
      <c r="F5" s="531">
        <f>SUM(Y13,Y17,Y21,Y22,Y26)</f>
        <v>0</v>
      </c>
      <c r="G5" s="539">
        <f>SUM(Z13,Z17,Z21,Z22,Z26)</f>
        <v>9</v>
      </c>
      <c r="H5" s="533">
        <f xml:space="preserve"> SUM(I13,K17,K21,I22,K26)</f>
        <v>2</v>
      </c>
      <c r="I5" s="533">
        <f>SUM(K13,I17,K22,I26,I21)</f>
        <v>0</v>
      </c>
      <c r="J5" s="594">
        <v>2</v>
      </c>
      <c r="K5" s="595"/>
      <c r="L5" s="1"/>
      <c r="R5" s="31">
        <v>4</v>
      </c>
      <c r="S5" s="572" t="str">
        <f t="shared" ca="1" si="0"/>
        <v>FC Den Bosch</v>
      </c>
      <c r="T5" s="573" t="e">
        <f t="shared" ca="1" si="1"/>
        <v>#NUM!</v>
      </c>
      <c r="U5" s="574" t="e">
        <f t="shared" ca="1" si="1"/>
        <v>#NUM!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51" ht="24.95" customHeight="1">
      <c r="A6" s="592" t="s">
        <v>186</v>
      </c>
      <c r="B6" s="593"/>
      <c r="C6" s="531">
        <f>SUM(AA14,AA18,AA19,AA24,AA26)</f>
        <v>5</v>
      </c>
      <c r="D6" s="531">
        <f>SUM(AB14,AB18,AB19,AB24,AB26)</f>
        <v>1</v>
      </c>
      <c r="E6" s="531">
        <f>SUM(AC14,AC18,AC19,AC24,AC26)</f>
        <v>2</v>
      </c>
      <c r="F6" s="531">
        <f>SUM(AD14,AD18,AD19,AD24,AD26)</f>
        <v>2</v>
      </c>
      <c r="G6" s="540">
        <f>SUM(AE14,AE18,AE19,AE24,AE26)</f>
        <v>5</v>
      </c>
      <c r="H6" s="531">
        <f>SUM(I14,I18,K19,K24,I26)</f>
        <v>1</v>
      </c>
      <c r="I6" s="530">
        <f>SUM(K14,K18,I19,I24,K26)</f>
        <v>2</v>
      </c>
      <c r="J6" s="594">
        <v>3</v>
      </c>
      <c r="K6" s="595"/>
      <c r="L6" s="1"/>
      <c r="R6" s="13">
        <v>5</v>
      </c>
      <c r="S6" s="572" t="str">
        <f t="shared" ca="1" si="0"/>
        <v>Lierse SK</v>
      </c>
      <c r="T6" s="573" t="e">
        <f t="shared" ca="1" si="1"/>
        <v>#NUM!</v>
      </c>
      <c r="U6" s="574" t="e">
        <f t="shared" ca="1" si="1"/>
        <v>#NUM!</v>
      </c>
    </row>
    <row r="7" spans="1:51" ht="24.95" customHeight="1" thickBot="1">
      <c r="A7" s="592" t="s">
        <v>67</v>
      </c>
      <c r="B7" s="593"/>
      <c r="C7" s="531">
        <f>SUM(AF15,AF18,AF20,AF22,AF27)</f>
        <v>5</v>
      </c>
      <c r="D7" s="531">
        <f>SUM(AG15,AG18,AG20,AG22,AG27)</f>
        <v>4</v>
      </c>
      <c r="E7" s="531">
        <f>SUM(AH15,AH18,AH20,AH22,AH27)</f>
        <v>1</v>
      </c>
      <c r="F7" s="531">
        <f>SUM(AI15,AI18,AI20,AI22,AI27)</f>
        <v>0</v>
      </c>
      <c r="G7" s="540">
        <f>SUM(AJ15,AJ18,AJ20,AJ22,AJ27)</f>
        <v>13</v>
      </c>
      <c r="H7" s="531">
        <f>SUM(I15,K18,I20,K22,I27,I27)</f>
        <v>7</v>
      </c>
      <c r="I7" s="530">
        <f>SUM(K15,I18,K20,I22,K27)</f>
        <v>1</v>
      </c>
      <c r="J7" s="594">
        <v>1</v>
      </c>
      <c r="K7" s="595"/>
      <c r="L7" s="1"/>
      <c r="R7" s="13">
        <v>6</v>
      </c>
      <c r="S7" s="572" t="str">
        <f t="shared" ca="1" si="0"/>
        <v>PEC Zwolle</v>
      </c>
      <c r="T7" s="573" t="e">
        <f t="shared" ca="1" si="1"/>
        <v>#NUM!</v>
      </c>
      <c r="U7" s="574" t="e">
        <f t="shared" ca="1" si="1"/>
        <v>#NUM!</v>
      </c>
    </row>
    <row r="8" spans="1:51" ht="24.95" customHeight="1">
      <c r="A8" s="592" t="s">
        <v>214</v>
      </c>
      <c r="B8" s="593"/>
      <c r="C8" s="534">
        <f>SUM(AK14,AK16,AK21,AK23,AK27)</f>
        <v>5</v>
      </c>
      <c r="D8" s="531">
        <f>SUM(AL14,AL16,AL21,AL23,AL27)</f>
        <v>0</v>
      </c>
      <c r="E8" s="531">
        <f>SUM(AM14,AM16,AM21,AM23,AM27)</f>
        <v>2</v>
      </c>
      <c r="F8" s="531">
        <f>SUM(AN14,AN16,AN21,AN23,AN27)</f>
        <v>3</v>
      </c>
      <c r="G8" s="540">
        <f>SUM(AO14,AO16,AO21,AO23,AO27)</f>
        <v>2</v>
      </c>
      <c r="H8" s="531">
        <f>SUM(K14,I21,K16,I23,K27)</f>
        <v>1</v>
      </c>
      <c r="I8" s="530">
        <f>SUM(I14,I16,K21,I27,K23)</f>
        <v>4</v>
      </c>
      <c r="J8" s="594">
        <v>6</v>
      </c>
      <c r="K8" s="595"/>
      <c r="L8" s="1"/>
      <c r="R8" s="1"/>
      <c r="S8" s="1"/>
      <c r="T8" s="1"/>
      <c r="U8" s="1"/>
      <c r="V8" s="76"/>
      <c r="W8" s="77"/>
      <c r="X8" s="77"/>
      <c r="Y8" s="77"/>
      <c r="Z8" s="78"/>
      <c r="AA8" s="79"/>
      <c r="AB8" s="77"/>
      <c r="AC8" s="77"/>
      <c r="AD8" s="77"/>
      <c r="AE8" s="78"/>
      <c r="AF8" s="79"/>
      <c r="AG8" s="77"/>
      <c r="AH8" s="77"/>
      <c r="AI8" s="77"/>
      <c r="AJ8" s="78"/>
      <c r="AK8" s="79"/>
      <c r="AL8" s="77"/>
      <c r="AM8" s="77"/>
      <c r="AN8" s="77"/>
      <c r="AO8" s="78"/>
      <c r="AP8" s="79"/>
      <c r="AQ8" s="77"/>
      <c r="AR8" s="77"/>
      <c r="AS8" s="77"/>
      <c r="AT8" s="78"/>
      <c r="AU8" s="79"/>
      <c r="AV8" s="77"/>
      <c r="AW8" s="77"/>
      <c r="AX8" s="77"/>
      <c r="AY8" s="80"/>
    </row>
    <row r="9" spans="1:51" ht="24.95" customHeight="1">
      <c r="A9" s="592" t="s">
        <v>68</v>
      </c>
      <c r="B9" s="593"/>
      <c r="C9" s="534">
        <f>SUM(AP15,AP17,AP19,AP23,AP25)</f>
        <v>5</v>
      </c>
      <c r="D9" s="531">
        <f>SUM(AQ15,AQ17,AQ19,AQ23,AQ25)</f>
        <v>0</v>
      </c>
      <c r="E9" s="531">
        <f>SUM(AR15,AR17,AR19,AR23,AR25)</f>
        <v>4</v>
      </c>
      <c r="F9" s="531">
        <f>SUM(AS15,AS17,AS19,AS23,AS25)</f>
        <v>1</v>
      </c>
      <c r="G9" s="540">
        <f>SUM(AT15,AT17,AT19,AT23,AT25)</f>
        <v>4</v>
      </c>
      <c r="H9" s="531">
        <f>SUM(K15,I17,I19,I25,K23)</f>
        <v>0</v>
      </c>
      <c r="I9" s="530">
        <f>SUM(I15,K17,K19,K25,I23)</f>
        <v>1</v>
      </c>
      <c r="J9" s="594">
        <v>5</v>
      </c>
      <c r="K9" s="595"/>
      <c r="L9" s="1"/>
      <c r="M9" s="1"/>
      <c r="R9" s="1"/>
      <c r="S9" s="1"/>
      <c r="T9" s="1"/>
      <c r="U9" s="1"/>
      <c r="V9" s="81"/>
      <c r="W9" s="2"/>
      <c r="X9" s="2"/>
      <c r="Y9" s="2"/>
      <c r="Z9" s="3"/>
      <c r="AA9" s="18"/>
      <c r="AB9" s="2"/>
      <c r="AC9" s="2"/>
      <c r="AD9" s="2"/>
      <c r="AE9" s="3"/>
      <c r="AF9" s="18"/>
      <c r="AG9" s="2"/>
      <c r="AH9" s="2"/>
      <c r="AI9" s="2"/>
      <c r="AJ9" s="3"/>
      <c r="AK9" s="18"/>
      <c r="AL9" s="2"/>
      <c r="AM9" s="2"/>
      <c r="AN9" s="2"/>
      <c r="AO9" s="3"/>
      <c r="AP9" s="18"/>
      <c r="AQ9" s="2"/>
      <c r="AR9" s="2"/>
      <c r="AS9" s="2"/>
      <c r="AT9" s="3"/>
      <c r="AU9" s="18"/>
      <c r="AV9" s="2"/>
      <c r="AW9" s="2"/>
      <c r="AX9" s="2"/>
      <c r="AY9" s="82"/>
    </row>
    <row r="10" spans="1:51" ht="27.75" customHeight="1">
      <c r="A10" s="592" t="s">
        <v>36</v>
      </c>
      <c r="B10" s="593"/>
      <c r="C10" s="534">
        <f>SUM(AU13,AU16,AU20,AU24,AU25)</f>
        <v>5</v>
      </c>
      <c r="D10" s="531">
        <f>SUM(AV13,AV16,AV20,AV24,AV25)</f>
        <v>1</v>
      </c>
      <c r="E10" s="531">
        <f>SUM(AW13,AW16,AW20,AW24,AW25)</f>
        <v>2</v>
      </c>
      <c r="F10" s="531">
        <f>SUM(AX13,AX16,AX20,AX24,AX25)</f>
        <v>2</v>
      </c>
      <c r="G10" s="540">
        <f>SUM(AY13,AY16,AY20,AY24,AY25)</f>
        <v>5</v>
      </c>
      <c r="H10" s="531">
        <f>SUM(K13,I16,K20,K25,I24)</f>
        <v>1</v>
      </c>
      <c r="I10" s="530">
        <f>SUM(I13,I20,K16,I25,K24)</f>
        <v>2</v>
      </c>
      <c r="J10" s="594">
        <v>4</v>
      </c>
      <c r="K10" s="595"/>
      <c r="L10" s="1"/>
      <c r="M10" s="1"/>
      <c r="R10" s="1"/>
      <c r="S10" s="1"/>
      <c r="T10" s="1"/>
      <c r="U10" s="1"/>
      <c r="V10" s="81"/>
      <c r="W10" s="589" t="s">
        <v>109</v>
      </c>
      <c r="X10" s="589"/>
      <c r="Y10" s="589"/>
      <c r="Z10" s="3"/>
      <c r="AA10" s="18"/>
      <c r="AB10" s="19" t="s">
        <v>110</v>
      </c>
      <c r="AC10" s="19"/>
      <c r="AD10" s="2"/>
      <c r="AE10" s="3"/>
      <c r="AF10" s="18"/>
      <c r="AG10" s="2"/>
      <c r="AH10" s="19" t="s">
        <v>22</v>
      </c>
      <c r="AI10" s="2"/>
      <c r="AJ10" s="3"/>
      <c r="AK10" s="18"/>
      <c r="AL10" s="589" t="s">
        <v>111</v>
      </c>
      <c r="AM10" s="589"/>
      <c r="AN10" s="589"/>
      <c r="AO10" s="3"/>
      <c r="AP10" s="18"/>
      <c r="AQ10" s="2"/>
      <c r="AR10" s="19" t="s">
        <v>112</v>
      </c>
      <c r="AS10" s="2"/>
      <c r="AT10" s="3"/>
      <c r="AU10" s="18"/>
      <c r="AV10" s="20" t="s">
        <v>113</v>
      </c>
      <c r="AW10" s="20"/>
      <c r="AX10" s="20"/>
      <c r="AY10" s="82"/>
    </row>
    <row r="11" spans="1:51" ht="24.95" customHeight="1">
      <c r="A11" s="518"/>
      <c r="B11" s="519"/>
      <c r="C11" s="519"/>
      <c r="D11" s="519"/>
      <c r="E11" s="519"/>
      <c r="F11" s="519"/>
      <c r="G11" s="519"/>
      <c r="H11" s="519"/>
      <c r="I11" s="519"/>
      <c r="J11" s="519"/>
      <c r="K11" s="520"/>
      <c r="L11" s="1"/>
      <c r="M11" s="1"/>
      <c r="N11" s="1"/>
      <c r="O11" s="2"/>
      <c r="P11" s="1"/>
      <c r="Q11" s="1"/>
      <c r="R11" s="1"/>
      <c r="S11" s="1"/>
      <c r="T11" s="1"/>
      <c r="U11" s="1"/>
      <c r="V11" s="83"/>
      <c r="W11" s="24"/>
      <c r="X11" s="24"/>
      <c r="Y11" s="24"/>
      <c r="Z11" s="9"/>
      <c r="AA11" s="23"/>
      <c r="AB11" s="24"/>
      <c r="AC11" s="24"/>
      <c r="AD11" s="24"/>
      <c r="AE11" s="9"/>
      <c r="AF11" s="23"/>
      <c r="AG11" s="24"/>
      <c r="AH11" s="24"/>
      <c r="AI11" s="24"/>
      <c r="AJ11" s="9"/>
      <c r="AK11" s="23"/>
      <c r="AL11" s="24"/>
      <c r="AM11" s="24"/>
      <c r="AN11" s="24"/>
      <c r="AO11" s="9"/>
      <c r="AP11" s="23"/>
      <c r="AQ11" s="24"/>
      <c r="AR11" s="24"/>
      <c r="AS11" s="24"/>
      <c r="AT11" s="9"/>
      <c r="AU11" s="23"/>
      <c r="AV11" s="24"/>
      <c r="AW11" s="24"/>
      <c r="AX11" s="24"/>
      <c r="AY11" s="84"/>
    </row>
    <row r="12" spans="1:51" ht="24.95" customHeight="1">
      <c r="A12" s="521" t="s">
        <v>11</v>
      </c>
      <c r="B12" s="449" t="s">
        <v>12</v>
      </c>
      <c r="C12" s="450" t="s">
        <v>2</v>
      </c>
      <c r="D12" s="451"/>
      <c r="E12" s="452"/>
      <c r="F12" s="453" t="s">
        <v>2</v>
      </c>
      <c r="G12" s="454"/>
      <c r="H12" s="455"/>
      <c r="I12" s="610" t="s">
        <v>13</v>
      </c>
      <c r="J12" s="611"/>
      <c r="K12" s="612"/>
      <c r="L12" s="1"/>
      <c r="M12" s="1"/>
      <c r="N12" s="1"/>
      <c r="O12" s="2"/>
      <c r="P12" s="1"/>
      <c r="Q12" s="1"/>
      <c r="R12" s="1"/>
      <c r="S12" s="1"/>
      <c r="T12" s="1"/>
      <c r="U12" s="1"/>
      <c r="V12" s="85" t="s">
        <v>3</v>
      </c>
      <c r="W12" s="25" t="s">
        <v>4</v>
      </c>
      <c r="X12" s="25" t="s">
        <v>5</v>
      </c>
      <c r="Y12" s="26" t="s">
        <v>6</v>
      </c>
      <c r="Z12" s="26" t="s">
        <v>7</v>
      </c>
      <c r="AA12" s="25" t="s">
        <v>3</v>
      </c>
      <c r="AB12" s="25" t="s">
        <v>4</v>
      </c>
      <c r="AC12" s="25" t="s">
        <v>5</v>
      </c>
      <c r="AD12" s="26" t="s">
        <v>6</v>
      </c>
      <c r="AE12" s="26" t="s">
        <v>7</v>
      </c>
      <c r="AF12" s="25" t="s">
        <v>3</v>
      </c>
      <c r="AG12" s="25" t="s">
        <v>4</v>
      </c>
      <c r="AH12" s="25" t="s">
        <v>5</v>
      </c>
      <c r="AI12" s="26" t="s">
        <v>6</v>
      </c>
      <c r="AJ12" s="26" t="s">
        <v>7</v>
      </c>
      <c r="AK12" s="25" t="s">
        <v>3</v>
      </c>
      <c r="AL12" s="25" t="s">
        <v>4</v>
      </c>
      <c r="AM12" s="25" t="s">
        <v>5</v>
      </c>
      <c r="AN12" s="26" t="s">
        <v>6</v>
      </c>
      <c r="AO12" s="26" t="s">
        <v>7</v>
      </c>
      <c r="AP12" s="25" t="s">
        <v>3</v>
      </c>
      <c r="AQ12" s="25" t="s">
        <v>4</v>
      </c>
      <c r="AR12" s="25" t="s">
        <v>5</v>
      </c>
      <c r="AS12" s="26" t="s">
        <v>6</v>
      </c>
      <c r="AT12" s="26" t="s">
        <v>7</v>
      </c>
      <c r="AU12" s="25" t="s">
        <v>3</v>
      </c>
      <c r="AV12" s="25" t="s">
        <v>4</v>
      </c>
      <c r="AW12" s="25" t="s">
        <v>5</v>
      </c>
      <c r="AX12" s="26" t="s">
        <v>6</v>
      </c>
      <c r="AY12" s="86" t="s">
        <v>7</v>
      </c>
    </row>
    <row r="13" spans="1:51" ht="24.95" customHeight="1">
      <c r="A13" s="501" t="s">
        <v>192</v>
      </c>
      <c r="B13" s="434">
        <v>1</v>
      </c>
      <c r="C13" s="604" t="str">
        <f>A5</f>
        <v>Vitesse/AGOVV</v>
      </c>
      <c r="D13" s="605"/>
      <c r="E13" s="606"/>
      <c r="F13" s="604" t="str">
        <f>A10</f>
        <v>FC Den Bosch</v>
      </c>
      <c r="G13" s="605"/>
      <c r="H13" s="606"/>
      <c r="I13" s="535">
        <v>0</v>
      </c>
      <c r="J13" s="493" t="s">
        <v>14</v>
      </c>
      <c r="K13" s="536">
        <v>0</v>
      </c>
      <c r="L13" s="1"/>
      <c r="M13" s="1"/>
      <c r="N13" s="1"/>
      <c r="O13" s="132"/>
      <c r="P13" s="1"/>
      <c r="Q13" s="1"/>
      <c r="R13" s="1"/>
      <c r="S13" s="1"/>
      <c r="T13" s="1"/>
      <c r="U13" s="1"/>
      <c r="V13" s="180">
        <f>IF(AND(I13="",K13=""),0,IF(I13&lt;K13,1,IF(I13&gt;K13,1,1)))</f>
        <v>1</v>
      </c>
      <c r="W13" s="179">
        <f>IF(AND(I13="",K13=""),0,IF(I13&lt;K13,0,IF(I13&gt;K13,1,0)))</f>
        <v>0</v>
      </c>
      <c r="X13" s="179">
        <f>IF(AND(I13="",K13=""),0,IF(I13&lt;K13,0,IF(I13&gt;K13,0,1)))</f>
        <v>1</v>
      </c>
      <c r="Y13" s="179">
        <f>IF(AND(I13="",K13=""),0,IF(I13&lt;K13,1,IF(I13&gt;K13,0,0)))</f>
        <v>0</v>
      </c>
      <c r="Z13" s="179">
        <f>IF(AND(I13="",K13=""),0,IF(I13&lt;K13,0,IF(I13&gt;K13,3,1)))</f>
        <v>1</v>
      </c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258"/>
      <c r="AL13" s="258"/>
      <c r="AM13" s="25"/>
      <c r="AN13" s="25"/>
      <c r="AO13" s="25"/>
      <c r="AP13" s="45"/>
      <c r="AQ13" s="45"/>
      <c r="AR13" s="45"/>
      <c r="AS13" s="45"/>
      <c r="AT13" s="45"/>
      <c r="AU13" s="180">
        <f>IF(AND(I13="",K13=""),0,IF(I13&lt;K13,1,IF(I13&gt;K13,1,1)))</f>
        <v>1</v>
      </c>
      <c r="AV13" s="180">
        <f>IF(AND(I13="",K13=""),0,IF(I13&lt;K13,1,IF(I13&gt;K13,0,0)))</f>
        <v>0</v>
      </c>
      <c r="AW13" s="179">
        <f>IF(AND(I13="",K13=""),0,IF(I13&lt;K13,0,IF(I13&gt;K13,0,1)))</f>
        <v>1</v>
      </c>
      <c r="AX13" s="179">
        <f>IF(AND(I13="",K13=""),0,IF(I13&lt;K13,0,IF(I13&gt;K13,1,0)))</f>
        <v>0</v>
      </c>
      <c r="AY13" s="179">
        <f>IF(AND(I13="",K13=""),0,IF(I13&lt;K13,3,IF(I13&gt;K13,0,1)))</f>
        <v>1</v>
      </c>
    </row>
    <row r="14" spans="1:51" ht="24.95" customHeight="1">
      <c r="A14" s="501" t="s">
        <v>192</v>
      </c>
      <c r="B14" s="434">
        <v>2</v>
      </c>
      <c r="C14" s="604" t="str">
        <f>A6</f>
        <v>Willem II / RKC</v>
      </c>
      <c r="D14" s="605"/>
      <c r="E14" s="606"/>
      <c r="F14" s="604" t="str">
        <f>A8</f>
        <v>PEC Zwolle</v>
      </c>
      <c r="G14" s="605"/>
      <c r="H14" s="606"/>
      <c r="I14" s="533">
        <v>0</v>
      </c>
      <c r="J14" s="493" t="s">
        <v>14</v>
      </c>
      <c r="K14" s="536">
        <v>0</v>
      </c>
      <c r="L14" s="1"/>
      <c r="M14" s="1"/>
      <c r="N14" s="1"/>
      <c r="O14" s="132"/>
      <c r="P14" s="1"/>
      <c r="Q14" s="1"/>
      <c r="R14" s="1"/>
      <c r="S14" s="1"/>
      <c r="T14" s="1"/>
      <c r="U14" s="1"/>
      <c r="V14" s="45"/>
      <c r="W14" s="45"/>
      <c r="X14" s="45"/>
      <c r="Y14" s="45"/>
      <c r="Z14" s="45"/>
      <c r="AA14" s="180">
        <f>IF(AND(I14="",K14=""),0,IF(I14&lt;K14,1,IF(I14&gt;K14,1,1)))</f>
        <v>1</v>
      </c>
      <c r="AB14" s="179">
        <f>IF(AND(I14="",K14=""),0,IF(I14&lt;K14,0,IF(I14&gt;K14,1,0)))</f>
        <v>0</v>
      </c>
      <c r="AC14" s="179">
        <f>IF(AND(I14="",K14=""),0,IF(I14&lt;K14,0,IF(I14&gt;K14,0,1)))</f>
        <v>1</v>
      </c>
      <c r="AD14" s="179">
        <f>IF(AND(I14="",K14=""),0,IF(I14&lt;K14,1,IF(I14&gt;K14,0,0)))</f>
        <v>0</v>
      </c>
      <c r="AE14" s="179">
        <f>IF(AND(I14="",K14=""),0,IF(I14&lt;K14,0,IF(I14&gt;K14,3,1)))</f>
        <v>1</v>
      </c>
      <c r="AF14" s="259"/>
      <c r="AG14" s="259"/>
      <c r="AH14" s="259"/>
      <c r="AI14" s="259"/>
      <c r="AJ14" s="259"/>
      <c r="AK14" s="180">
        <f>IF(AND(I14="",K14=""),0,IF(113&lt;K14,1,IF(I14&gt;K14,1,1)))</f>
        <v>1</v>
      </c>
      <c r="AL14" s="180">
        <f>IF(AND(I14="",K14=""),0,IF(I14&lt;K14,1,IF(I14&gt;K14,0,0)))</f>
        <v>0</v>
      </c>
      <c r="AM14" s="179">
        <f>IF(AND(I14="",K14=""),0,IF(I14&lt;K14,0,IF(I14&gt;K14,0,1)))</f>
        <v>1</v>
      </c>
      <c r="AN14" s="179">
        <f>IF(AND(I14="",K14=""),0,IF(I14&lt;K14,0,IF(I14&gt;K14,1,0)))</f>
        <v>0</v>
      </c>
      <c r="AO14" s="179">
        <f>IF(AND(I14="",K14=""),0,IF(I14&lt;K14,3,IF(I14&gt;K14,0,1)))</f>
        <v>1</v>
      </c>
      <c r="AP14" s="259"/>
      <c r="AQ14" s="259"/>
      <c r="AR14" s="259"/>
      <c r="AS14" s="259"/>
      <c r="AT14" s="259"/>
      <c r="AU14" s="45"/>
      <c r="AV14" s="45"/>
      <c r="AW14" s="45"/>
      <c r="AX14" s="45"/>
      <c r="AY14" s="45"/>
    </row>
    <row r="15" spans="1:51" ht="24.95" customHeight="1">
      <c r="A15" s="501" t="s">
        <v>192</v>
      </c>
      <c r="B15" s="434">
        <v>3</v>
      </c>
      <c r="C15" s="604" t="str">
        <f>A7</f>
        <v>Sparta Rotterdam</v>
      </c>
      <c r="D15" s="605"/>
      <c r="E15" s="606"/>
      <c r="F15" s="604" t="str">
        <f>A9</f>
        <v>Lierse SK</v>
      </c>
      <c r="G15" s="605"/>
      <c r="H15" s="606"/>
      <c r="I15" s="533">
        <v>1</v>
      </c>
      <c r="J15" s="493" t="s">
        <v>14</v>
      </c>
      <c r="K15" s="536">
        <v>0</v>
      </c>
      <c r="L15" s="1"/>
      <c r="M15" s="1"/>
      <c r="N15" s="1"/>
      <c r="O15" s="132"/>
      <c r="P15" s="1"/>
      <c r="Q15" s="1"/>
      <c r="R15" s="1"/>
      <c r="S15" s="1"/>
      <c r="T15" s="1"/>
      <c r="U15" s="1"/>
      <c r="V15" s="258"/>
      <c r="W15" s="25"/>
      <c r="X15" s="25"/>
      <c r="Y15" s="25"/>
      <c r="Z15" s="25"/>
      <c r="AA15" s="258"/>
      <c r="AB15" s="25"/>
      <c r="AC15" s="25"/>
      <c r="AD15" s="25"/>
      <c r="AE15" s="25"/>
      <c r="AF15" s="180">
        <f>IF(AND(I15="",K15=""),0,IF(I15&lt;K15,1,IF(I15&gt;K15,1,1)))</f>
        <v>1</v>
      </c>
      <c r="AG15" s="180">
        <f>IF(AND(I15="",K15=""),0,IF(I15&lt;K15,0,IF(I15&gt;K15,1,0)))</f>
        <v>1</v>
      </c>
      <c r="AH15" s="179">
        <f>IF(AND(I15="",K15=""),0,IF(I15&lt;K15,0,IF(I15&gt;K15,0,1)))</f>
        <v>0</v>
      </c>
      <c r="AI15" s="179">
        <f>IF(AND(I15="",K15=""),0,IF(I15&lt;K15,1,IF(I15&gt;K15,0,0)))</f>
        <v>0</v>
      </c>
      <c r="AJ15" s="179">
        <f>IF(AND(I15="",K15=""),0,IF(I15&lt;K15,0,IF(I15&gt;K15,3,1)))</f>
        <v>3</v>
      </c>
      <c r="AK15" s="45"/>
      <c r="AL15" s="45"/>
      <c r="AM15" s="45"/>
      <c r="AN15" s="45"/>
      <c r="AO15" s="45"/>
      <c r="AP15" s="180">
        <f>IF(AND(I15="",K15=""),0,IF(I15&lt;K15,1,IF(I15&gt;K15,1,1)))</f>
        <v>1</v>
      </c>
      <c r="AQ15" s="180">
        <f>IF(AND(I15="",K15=""),0,IF(I15&lt;K15,1,IF(I15&gt;K15,0,0)))</f>
        <v>0</v>
      </c>
      <c r="AR15" s="179">
        <f>IF(AND(I15="",K15=""),0,IF(I15&lt;K15,0,IF(I15&gt;K15,0,1)))</f>
        <v>0</v>
      </c>
      <c r="AS15" s="179">
        <f>IF(AND(I15="",K15=""),0,IF(I15&lt;K15,0,IF(I15&gt;K15,1,0)))</f>
        <v>1</v>
      </c>
      <c r="AT15" s="179">
        <f>IF(AND(I15="",K15=""),0,IF(I15&lt;K15,3,IF(I15&gt;K15,0,1)))</f>
        <v>0</v>
      </c>
      <c r="AU15" s="25"/>
      <c r="AV15" s="25"/>
      <c r="AW15" s="25"/>
      <c r="AX15" s="25"/>
      <c r="AY15" s="25"/>
    </row>
    <row r="16" spans="1:51" ht="24.95" customHeight="1">
      <c r="A16" s="501" t="s">
        <v>193</v>
      </c>
      <c r="B16" s="434">
        <v>1</v>
      </c>
      <c r="C16" s="604" t="str">
        <f>A10</f>
        <v>FC Den Bosch</v>
      </c>
      <c r="D16" s="605"/>
      <c r="E16" s="606"/>
      <c r="F16" s="604" t="str">
        <f>A8</f>
        <v>PEC Zwolle</v>
      </c>
      <c r="G16" s="605"/>
      <c r="H16" s="606"/>
      <c r="I16" s="535">
        <v>1</v>
      </c>
      <c r="J16" s="493" t="s">
        <v>14</v>
      </c>
      <c r="K16" s="536">
        <v>0</v>
      </c>
      <c r="L16" s="1"/>
      <c r="M16" s="1"/>
      <c r="N16" s="1"/>
      <c r="O16" s="132"/>
      <c r="P16" s="1"/>
      <c r="Q16" s="1"/>
      <c r="R16" s="1"/>
      <c r="S16" s="1"/>
      <c r="T16" s="1"/>
      <c r="U16" s="1"/>
      <c r="V16" s="258"/>
      <c r="W16" s="25"/>
      <c r="X16" s="25"/>
      <c r="Y16" s="25"/>
      <c r="Z16" s="25"/>
      <c r="AA16" s="259"/>
      <c r="AB16" s="259"/>
      <c r="AC16" s="259"/>
      <c r="AD16" s="259"/>
      <c r="AE16" s="259"/>
      <c r="AF16" s="258"/>
      <c r="AG16" s="258"/>
      <c r="AH16" s="25"/>
      <c r="AI16" s="25"/>
      <c r="AJ16" s="25"/>
      <c r="AK16" s="255">
        <f>IF(AND(I16="",K16=""),0,IF(I16&lt;K16,1,IF(I16&gt;K16,1,1)))</f>
        <v>1</v>
      </c>
      <c r="AL16" s="255">
        <f>IF(AND(I16="",K16=""),0,IF(I16&lt;K16,1,IF(I16&gt;K16,0,0)))</f>
        <v>0</v>
      </c>
      <c r="AM16" s="256">
        <f>IF(AND(I16="",K16=""),0,IF(I16&lt;K16,0,IF(I16&gt;K16,0,1)))</f>
        <v>0</v>
      </c>
      <c r="AN16" s="256">
        <f>IF(AND(I16="",K16=""),0,IF(I16&lt;K16,0,IF(I16&gt;K16,1,0)))</f>
        <v>1</v>
      </c>
      <c r="AO16" s="256">
        <f>IF(AND(I16="",K16=""),0,IF(I16&lt;K16,3,IF(I16&gt;K16,0,1)))</f>
        <v>0</v>
      </c>
      <c r="AP16" s="259"/>
      <c r="AQ16" s="259"/>
      <c r="AR16" s="259"/>
      <c r="AS16" s="259"/>
      <c r="AT16" s="259"/>
      <c r="AU16" s="182">
        <f>IF(AND(I16="",K16=""),0,IF(I16&lt;K16,1,IF(I16&gt;K16,1,1)))</f>
        <v>1</v>
      </c>
      <c r="AV16" s="182">
        <f>IF(AND(I16="",K16=""),0,IF(I16&lt;K16,0,IF(I16&gt;K16,1,0)))</f>
        <v>1</v>
      </c>
      <c r="AW16" s="181">
        <f>IF(AND(I16="",K16=""),0,IF(I16&lt;K16,0,IF(I16&gt;K16,0,1)))</f>
        <v>0</v>
      </c>
      <c r="AX16" s="181">
        <f>IF(AND(I16="",K16=""),0,IF(I16&lt;K16,1,IF(I16&gt;K16,0,0)))</f>
        <v>0</v>
      </c>
      <c r="AY16" s="181">
        <f>IF(AND(I16="",K16=""),0,IF(I16&lt;K16,0,IF(I16&gt;K16,3,1)))</f>
        <v>3</v>
      </c>
    </row>
    <row r="17" spans="1:53" ht="24.95" customHeight="1">
      <c r="A17" s="501" t="s">
        <v>193</v>
      </c>
      <c r="B17" s="434">
        <v>2</v>
      </c>
      <c r="C17" s="604" t="str">
        <f>A9</f>
        <v>Lierse SK</v>
      </c>
      <c r="D17" s="605"/>
      <c r="E17" s="606"/>
      <c r="F17" s="604" t="str">
        <f>A5</f>
        <v>Vitesse/AGOVV</v>
      </c>
      <c r="G17" s="605"/>
      <c r="H17" s="606"/>
      <c r="I17" s="533">
        <v>0</v>
      </c>
      <c r="J17" s="493" t="s">
        <v>14</v>
      </c>
      <c r="K17" s="536">
        <v>0</v>
      </c>
      <c r="L17" s="2"/>
      <c r="M17" s="1"/>
      <c r="N17" s="1"/>
      <c r="O17" s="132"/>
      <c r="P17" s="1"/>
      <c r="Q17" s="1"/>
      <c r="R17" s="1"/>
      <c r="S17" s="1"/>
      <c r="T17" s="1"/>
      <c r="U17" s="1"/>
      <c r="V17" s="182">
        <f>IF(AND(I17="",K17=""),0,IF(I17&lt;K17,1,IF(I17&gt;K17,1,1)))</f>
        <v>1</v>
      </c>
      <c r="W17" s="181">
        <f>IF(AND(I17="",K17=""),0,IF(I17&lt;K17,1,IF(I17&gt;K17,0,0)))</f>
        <v>0</v>
      </c>
      <c r="X17" s="181">
        <f>IF(AND(I17="",K17=""),0,IF(I17&lt;K17,0,IF(I17&gt;K17,0,1)))</f>
        <v>1</v>
      </c>
      <c r="Y17" s="181">
        <f>IF(AND(I17="",K17=""),0,IF(I17&lt;K17,0,IF(I17&gt;K17,1,0)))</f>
        <v>0</v>
      </c>
      <c r="Z17" s="181">
        <f>IF(AND(I17="",K17=""),0,IF(I17&lt;K17,3,IF(I17&gt;K17,0,1)))</f>
        <v>1</v>
      </c>
      <c r="AK17" s="254"/>
      <c r="AL17" s="254"/>
      <c r="AM17" s="254"/>
      <c r="AN17" s="254"/>
      <c r="AO17" s="254"/>
      <c r="AP17" s="182">
        <f>IF(AND(I17="",K17=""),0,IF(I17&lt;K17,1,IF(I17&gt;K17,1,1)))</f>
        <v>1</v>
      </c>
      <c r="AQ17" s="182">
        <f>IF(AND(I17="",K17=""),0,IF(I17&lt;K17,0,IF(I17&gt;K17,1,0)))</f>
        <v>0</v>
      </c>
      <c r="AR17" s="181">
        <f>IF(AND(I17="",K17=""),0,IF(I17&lt;K17,0,IF(I17&gt;K17,0,1)))</f>
        <v>1</v>
      </c>
      <c r="AS17" s="181">
        <f>IF(AND(I17="",K17=""),0,IF(I17&lt;K17,1,IF(I17&gt;K17,0,0)))</f>
        <v>0</v>
      </c>
      <c r="AT17" s="181">
        <f>IF(AND(I17="",K17=""),0,IF(I17&lt;K17,0,IF(I17&gt;K17,3,1)))</f>
        <v>1</v>
      </c>
      <c r="AU17" s="254"/>
      <c r="AV17" s="254"/>
      <c r="AW17" s="254"/>
      <c r="AX17" s="254"/>
      <c r="AY17" s="254"/>
      <c r="AZ17" s="38"/>
      <c r="BA17" s="38"/>
    </row>
    <row r="18" spans="1:53" ht="24.95" customHeight="1">
      <c r="A18" s="501" t="s">
        <v>193</v>
      </c>
      <c r="B18" s="434">
        <v>3</v>
      </c>
      <c r="C18" s="604" t="str">
        <f>A6</f>
        <v>Willem II / RKC</v>
      </c>
      <c r="D18" s="605"/>
      <c r="E18" s="606"/>
      <c r="F18" s="604" t="str">
        <f>A7</f>
        <v>Sparta Rotterdam</v>
      </c>
      <c r="G18" s="605"/>
      <c r="H18" s="606"/>
      <c r="I18" s="535">
        <v>0</v>
      </c>
      <c r="J18" s="493" t="s">
        <v>14</v>
      </c>
      <c r="K18" s="536">
        <v>1</v>
      </c>
      <c r="O18" s="132"/>
      <c r="V18" s="258"/>
      <c r="W18" s="25"/>
      <c r="X18" s="25"/>
      <c r="Y18" s="25"/>
      <c r="Z18" s="25"/>
      <c r="AA18" s="182">
        <f>IF(AND(I18="",K18=""),0,IF(I18&lt;K18,1,IF(I18&gt;K18,1,1)))</f>
        <v>1</v>
      </c>
      <c r="AB18" s="182">
        <f>IF(AND(I18="",K18=""),0,IF(I18&lt;K18,0,IF(I18&gt;K18,1,0)))</f>
        <v>0</v>
      </c>
      <c r="AC18" s="181">
        <f>IF(AND(I18="",K18=""),0,IF(I18&lt;K18,0,IF(I18&gt;K18,0,1)))</f>
        <v>0</v>
      </c>
      <c r="AD18" s="181">
        <f>IF(AND(I18="",K18=""),0,IF(I18&lt;K18,1,IF(I18&gt;K18,0,0)))</f>
        <v>1</v>
      </c>
      <c r="AE18" s="181">
        <f>IF(AND(I18="",K18=""),0,IF(I18&lt;K18,0,IF(I18&gt;K18,3,1)))</f>
        <v>0</v>
      </c>
      <c r="AF18" s="182">
        <f>IF(AND(I18="",K18=""),0,IF(I18&lt;K18,1,IF(I18&gt;K18,1,1)))</f>
        <v>1</v>
      </c>
      <c r="AG18" s="181">
        <f>IF(AND(I18="",K18=""),0,IF(I18&lt;K18,1,IF(I18&gt;K18,0,0)))</f>
        <v>1</v>
      </c>
      <c r="AH18" s="181">
        <f>IF(AND(I18="",K18=""),0,IF(I18&lt;K18,0,IF(I18&gt;K18,0,1)))</f>
        <v>0</v>
      </c>
      <c r="AI18" s="181">
        <f>IF(AND(I18="",K18=""),0,IF(I18&lt;K18,0,IF(I18&gt;K18,1,0)))</f>
        <v>0</v>
      </c>
      <c r="AJ18" s="181">
        <f>IF(AND(I18="",K18=""),0,IF(I18&lt;K18,3,IF(I18&gt;K18,0,1)))</f>
        <v>3</v>
      </c>
      <c r="AK18" s="259"/>
      <c r="AL18" s="259"/>
      <c r="AM18" s="259"/>
      <c r="AN18" s="259"/>
      <c r="AO18" s="259"/>
      <c r="AP18" s="254"/>
      <c r="AQ18" s="254"/>
      <c r="AR18" s="254"/>
      <c r="AS18" s="254"/>
      <c r="AT18" s="254"/>
      <c r="AU18" s="259"/>
      <c r="AV18" s="259"/>
      <c r="AW18" s="259"/>
      <c r="AX18" s="259"/>
      <c r="AY18" s="259"/>
    </row>
    <row r="19" spans="1:53" s="34" customFormat="1" ht="24.95" customHeight="1">
      <c r="A19" s="502" t="s">
        <v>194</v>
      </c>
      <c r="B19" s="448">
        <v>1</v>
      </c>
      <c r="C19" s="607" t="str">
        <f>A9</f>
        <v>Lierse SK</v>
      </c>
      <c r="D19" s="608"/>
      <c r="E19" s="609"/>
      <c r="F19" s="607" t="str">
        <f>A6</f>
        <v>Willem II / RKC</v>
      </c>
      <c r="G19" s="608"/>
      <c r="H19" s="609"/>
      <c r="I19" s="535">
        <v>0</v>
      </c>
      <c r="J19" s="493" t="s">
        <v>14</v>
      </c>
      <c r="K19" s="536">
        <v>0</v>
      </c>
      <c r="O19" s="133"/>
      <c r="V19" s="258"/>
      <c r="W19" s="258"/>
      <c r="X19" s="25"/>
      <c r="Y19" s="25"/>
      <c r="Z19" s="25"/>
      <c r="AA19" s="184">
        <f>IF(AND(I19="",K19=""),0,IF(113&lt;K19,1,IF(I19&gt;K19,1,1)))</f>
        <v>1</v>
      </c>
      <c r="AB19" s="184">
        <f>IF(AND(I19="",K19=""),0,IF(I19&lt;K19,1,IF(I19&gt;K19,0,0)))</f>
        <v>0</v>
      </c>
      <c r="AC19" s="183">
        <f>IF(AND(I19="",K19=""),0,IF(I19&lt;K19,0,IF(I19&gt;K19,0,1)))</f>
        <v>1</v>
      </c>
      <c r="AD19" s="183">
        <f>IF(AND(I19="",K19=""),0,IF(I19&lt;K19,0,IF(I19&gt;K19,1,0)))</f>
        <v>0</v>
      </c>
      <c r="AE19" s="183">
        <f>IF(AND(I19="",K19=""),0,IF(I19&lt;K19,3,IF(I19&gt;K19,0,1)))</f>
        <v>1</v>
      </c>
      <c r="AF19" s="254"/>
      <c r="AG19" s="254"/>
      <c r="AH19" s="254"/>
      <c r="AI19" s="254"/>
      <c r="AJ19" s="254"/>
      <c r="AK19" s="261"/>
      <c r="AL19" s="262"/>
      <c r="AM19" s="262"/>
      <c r="AN19" s="262"/>
      <c r="AO19" s="262"/>
      <c r="AP19" s="205">
        <f>IF(AND(I19="",K190=""),0,IF(I19&lt;K19,1,IF(I19&gt;K19,1,1)))</f>
        <v>1</v>
      </c>
      <c r="AQ19" s="205">
        <f>IF(AND(I19="",K19=""),0,IF(I19&lt;K19,0,IF(I19&gt;K19,1,0)))</f>
        <v>0</v>
      </c>
      <c r="AR19" s="204">
        <f>IF(AND(I19="",K19=""),0,IF(I19&lt;K19,0,IF(I19&gt;K19,0,1)))</f>
        <v>1</v>
      </c>
      <c r="AS19" s="204">
        <f>IF(AND(I19="",K19=""),0,IF(I19&lt;K19,1,IF(I19&gt;K19,0,0)))</f>
        <v>0</v>
      </c>
      <c r="AT19" s="204">
        <f>IF(AND(I19="",K19=""),0,IF(I19&lt;K19,0,IF(I19&gt;K19,3,1)))</f>
        <v>1</v>
      </c>
      <c r="AU19" s="259"/>
      <c r="AV19" s="259"/>
      <c r="AW19" s="259"/>
      <c r="AX19" s="259"/>
      <c r="AY19" s="259"/>
    </row>
    <row r="20" spans="1:53" ht="24.95" customHeight="1">
      <c r="A20" s="502" t="s">
        <v>194</v>
      </c>
      <c r="B20" s="448">
        <v>2</v>
      </c>
      <c r="C20" s="598" t="str">
        <f>A7</f>
        <v>Sparta Rotterdam</v>
      </c>
      <c r="D20" s="599"/>
      <c r="E20" s="600"/>
      <c r="F20" s="526" t="str">
        <f>A10</f>
        <v>FC Den Bosch</v>
      </c>
      <c r="G20" s="527"/>
      <c r="H20" s="528"/>
      <c r="I20" s="533">
        <v>1</v>
      </c>
      <c r="J20" s="493" t="s">
        <v>14</v>
      </c>
      <c r="K20" s="536">
        <v>0</v>
      </c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184">
        <f>IF(AND(I20="",K20=""),0,IF(I20&lt;K20,1,IF(I20&gt;K20,1,1)))</f>
        <v>1</v>
      </c>
      <c r="AG20" s="183">
        <f>IF(AND(I20="",K20=""),0,IF(I20&lt;K20,0,IF(I20&gt;K20,1,0)))</f>
        <v>1</v>
      </c>
      <c r="AH20" s="183">
        <f>IF(AND(I20="",K20=""),0,IF(I20&lt;K20,0,IF(I20&gt;K20,0,1)))</f>
        <v>0</v>
      </c>
      <c r="AI20" s="183">
        <f>IF(AND(I20="",K20=""),0,IF(I20&lt;K20,1,IF(I20&gt;K20,0,0)))</f>
        <v>0</v>
      </c>
      <c r="AJ20" s="183">
        <f>IF(AND(I20="",K20=""),0,IF(I20&lt;K20,0,IF(I20&gt;K20,3,1)))</f>
        <v>3</v>
      </c>
      <c r="AK20" s="258"/>
      <c r="AL20" s="258"/>
      <c r="AM20" s="25"/>
      <c r="AN20" s="25"/>
      <c r="AO20" s="25"/>
      <c r="AP20" s="259"/>
      <c r="AQ20" s="259"/>
      <c r="AR20" s="259"/>
      <c r="AS20" s="259"/>
      <c r="AT20" s="259"/>
      <c r="AU20" s="184">
        <f>IF(AND(I20="",K20=""),0,IF(I20&lt;K20,1,IF(I20&gt;K20,1,1)))</f>
        <v>1</v>
      </c>
      <c r="AV20" s="184">
        <f>IF(AND(I20="",K20=""),0,IF(I20&lt;K20,1,IF(I20&gt;K20,0,0)))</f>
        <v>0</v>
      </c>
      <c r="AW20" s="183">
        <f>IF(AND(I20="",K20=""),0,IF(I20&lt;K20,0,IF(I20&gt;K20,0,1)))</f>
        <v>0</v>
      </c>
      <c r="AX20" s="183">
        <f>IF(AND(I20="",K20=""),0,IF(I20&lt;K20,0,IF(I20&gt;K20,1,0)))</f>
        <v>1</v>
      </c>
      <c r="AY20" s="183">
        <f>IF(AND(I20="",K20=""),0,IF(I20&lt;K20,3,IF(I20&gt;K20,0,1)))</f>
        <v>0</v>
      </c>
    </row>
    <row r="21" spans="1:53" ht="24.95" customHeight="1">
      <c r="A21" s="502" t="s">
        <v>194</v>
      </c>
      <c r="B21" s="448">
        <v>3</v>
      </c>
      <c r="C21" s="598" t="str">
        <f>A8</f>
        <v>PEC Zwolle</v>
      </c>
      <c r="D21" s="599"/>
      <c r="E21" s="600"/>
      <c r="F21" s="598" t="str">
        <f>A5</f>
        <v>Vitesse/AGOVV</v>
      </c>
      <c r="G21" s="599"/>
      <c r="H21" s="600"/>
      <c r="I21" s="533">
        <v>0</v>
      </c>
      <c r="J21" s="493" t="s">
        <v>14</v>
      </c>
      <c r="K21" s="536">
        <v>1</v>
      </c>
      <c r="V21" s="263">
        <f>IF(AND(I21="",K21=""),0,IF(I21&lt;K21,1,IF(I21&gt;K21,1,1)))</f>
        <v>1</v>
      </c>
      <c r="W21" s="260">
        <f>IF(AND(I21="",K21=""),0,IF(I21&lt;K21,1,IF(I21&gt;K21,0,0)))</f>
        <v>1</v>
      </c>
      <c r="X21" s="260">
        <f>IF(AND(I21="",K21=""),0,IF(I21&lt;K21,0,IF(I21&gt;K21,0,1)))</f>
        <v>0</v>
      </c>
      <c r="Y21" s="260">
        <f>IF(AND(I21="",K21=""),0,IF(I21&lt;K21,0,IF(I21&gt;K21,1,0)))</f>
        <v>0</v>
      </c>
      <c r="Z21" s="260">
        <f>IF(AND(I21="",K21=""),0,IF(I21&lt;K21,3,IF(I21&gt;K21,0,1)))</f>
        <v>3</v>
      </c>
      <c r="AA21" s="261"/>
      <c r="AB21" s="261"/>
      <c r="AC21" s="261"/>
      <c r="AD21" s="261"/>
      <c r="AE21" s="261"/>
      <c r="AF21" s="258"/>
      <c r="AG21" s="25"/>
      <c r="AH21" s="25"/>
      <c r="AI21" s="25"/>
      <c r="AJ21" s="25"/>
      <c r="AK21" s="264">
        <f>IF(AND(I21="",K21=""),0,IF(I21&lt;K21,1,IF(I21&gt;K21,1,1)))</f>
        <v>1</v>
      </c>
      <c r="AL21" s="264">
        <f>IF(AND(I21="",K21=""),0,IF(I21&lt;K21,0,IF(I21&gt;K21,1,0)))</f>
        <v>0</v>
      </c>
      <c r="AM21" s="265">
        <f>IF(AND(I21="",K21=""),0,IF(I21&lt;K21,0,IF(I21&gt;K21,0,1)))</f>
        <v>0</v>
      </c>
      <c r="AN21" s="265">
        <f>IF(AND(I21="",K21=""),0,IF(I21&lt;K21,1,IF(I21&gt;K21,0,0)))</f>
        <v>1</v>
      </c>
      <c r="AO21" s="265">
        <f>IF(AND(I21="",K21=""),0,IF(I21&lt;K21,0,IF(I21&gt;K21,3,1)))</f>
        <v>0</v>
      </c>
      <c r="AP21" s="45"/>
      <c r="AQ21" s="45"/>
      <c r="AR21" s="45"/>
      <c r="AS21" s="45"/>
      <c r="AT21" s="45"/>
      <c r="AU21" s="45"/>
      <c r="AV21" s="45"/>
      <c r="AW21" s="45"/>
      <c r="AX21" s="45"/>
      <c r="AY21" s="45"/>
    </row>
    <row r="22" spans="1:53" ht="24.95" customHeight="1">
      <c r="A22" s="502" t="s">
        <v>195</v>
      </c>
      <c r="B22" s="448">
        <v>1</v>
      </c>
      <c r="C22" s="598" t="str">
        <f>A5</f>
        <v>Vitesse/AGOVV</v>
      </c>
      <c r="D22" s="599"/>
      <c r="E22" s="600"/>
      <c r="F22" s="598" t="str">
        <f>A7</f>
        <v>Sparta Rotterdam</v>
      </c>
      <c r="G22" s="599"/>
      <c r="H22" s="600"/>
      <c r="I22" s="535">
        <v>0</v>
      </c>
      <c r="J22" s="493" t="s">
        <v>14</v>
      </c>
      <c r="K22" s="536">
        <v>0</v>
      </c>
      <c r="V22" s="202">
        <f>IF(AND(I22="",K22=""),0,IF(I22&lt;K22,1,IF(I22&gt;K22,1,1)))</f>
        <v>1</v>
      </c>
      <c r="W22" s="203">
        <f>IF(AND(I22="",K22=""),0,IF(I22&lt;K22,0,IF(I22&gt;K22,1,0)))</f>
        <v>0</v>
      </c>
      <c r="X22" s="203">
        <f>IF(AND(I22="",K22=""),0,IF(I22&lt;K22,0,IF(I22&gt;K22,0,1)))</f>
        <v>1</v>
      </c>
      <c r="Y22" s="203">
        <f>IF(AND(I22="",K22=""),0,IF(I22&lt;K22,1,IF(I22&gt;K22,0,0)))</f>
        <v>0</v>
      </c>
      <c r="Z22" s="203">
        <f>IF(AND(I22="",K22=""),0,IF(I22&lt;K22,0,IF(I22&gt;K22,3,1)))</f>
        <v>1</v>
      </c>
      <c r="AA22" s="45"/>
      <c r="AB22" s="45"/>
      <c r="AC22" s="45"/>
      <c r="AD22" s="45"/>
      <c r="AE22" s="45"/>
      <c r="AF22" s="202">
        <f>IF(AND(I22="",K22=""),0,IF(I13&lt;K22,1,IF(I22&gt;K22,1,1)))</f>
        <v>1</v>
      </c>
      <c r="AG22" s="202">
        <f>IF(AND(I22="",K22=""),0,IF(I22&lt;K22,1,IF(I22&gt;K22,0,0)))</f>
        <v>0</v>
      </c>
      <c r="AH22" s="203">
        <f>IF(AND(I22="",K22=""),0,IF(I22&lt;K22,0,IF(I22&gt;K22,0,1)))</f>
        <v>1</v>
      </c>
      <c r="AI22" s="203">
        <f>IF(AND(I22="",K22=""),0,IF(I22&lt;K22,0,IF(I22&gt;K22,1,0)))</f>
        <v>0</v>
      </c>
      <c r="AJ22" s="203">
        <f>IF(AND(I22="",K22=""),0,IF(I22&lt;K22,3,IF(I22&gt;K22,0,1)))</f>
        <v>1</v>
      </c>
      <c r="AK22" s="259"/>
      <c r="AL22" s="259"/>
      <c r="AM22" s="259"/>
      <c r="AN22" s="259"/>
      <c r="AO22" s="259"/>
      <c r="AP22" s="259"/>
      <c r="AQ22" s="259"/>
      <c r="AR22" s="259"/>
      <c r="AS22" s="259"/>
      <c r="AT22" s="259"/>
      <c r="AU22" s="259"/>
      <c r="AV22" s="259"/>
      <c r="AW22" s="259"/>
      <c r="AX22" s="259"/>
      <c r="AY22" s="259"/>
    </row>
    <row r="23" spans="1:53" ht="24.95" customHeight="1">
      <c r="A23" s="502" t="s">
        <v>195</v>
      </c>
      <c r="B23" s="448">
        <v>2</v>
      </c>
      <c r="C23" s="598" t="str">
        <f>A8</f>
        <v>PEC Zwolle</v>
      </c>
      <c r="D23" s="599"/>
      <c r="E23" s="600"/>
      <c r="F23" s="598" t="str">
        <f>A9</f>
        <v>Lierse SK</v>
      </c>
      <c r="G23" s="599"/>
      <c r="H23" s="600"/>
      <c r="I23" s="533">
        <v>0</v>
      </c>
      <c r="J23" s="493" t="s">
        <v>14</v>
      </c>
      <c r="K23" s="536">
        <v>0</v>
      </c>
      <c r="V23" s="45"/>
      <c r="W23" s="45"/>
      <c r="X23" s="45"/>
      <c r="Y23" s="45"/>
      <c r="Z23" s="45"/>
      <c r="AF23" s="259"/>
      <c r="AG23" s="259"/>
      <c r="AH23" s="259"/>
      <c r="AI23" s="45"/>
      <c r="AJ23" s="45"/>
      <c r="AK23" s="202">
        <f>IF(AND(I23="",K23=""),0,IF(I23&lt;K23,1,IF(I23&gt;K23,1,1)))</f>
        <v>1</v>
      </c>
      <c r="AL23" s="202">
        <f>IF(AND(I23="",K23=""),0,IF(I23&lt;K23,0,IF(I23&gt;K23,1,0)))</f>
        <v>0</v>
      </c>
      <c r="AM23" s="203">
        <f>IF(AND(I23="",K23=""),0,IF(I23&lt;K23,0,IF(I23&gt;K23,0,1)))</f>
        <v>1</v>
      </c>
      <c r="AN23" s="203">
        <f>IF(AND(I23="",K23=""),0,IF(I23&lt;K23,1,IF(I23&gt;K23,0,0)))</f>
        <v>0</v>
      </c>
      <c r="AO23" s="203">
        <f>IF(AND(I23="",K23=""),0,IF(I23&lt;K23,0,IF(I23&gt;K23,3,1)))</f>
        <v>1</v>
      </c>
      <c r="AP23" s="202">
        <f>IF(AND(I23="",K23=""),0,IF(I23&lt;K23,1,IF(I23&gt;K23,1,1)))</f>
        <v>1</v>
      </c>
      <c r="AQ23" s="203">
        <f>IF(AND(I23="",K23=""),0,IF(I23&lt;K23,1,IF(I23&gt;K23,0,0)))</f>
        <v>0</v>
      </c>
      <c r="AR23" s="203">
        <f>IF(AND(I23="",K23=""),0,IF(I23&lt;K23,0,IF(I23&gt;K23,0,1)))</f>
        <v>1</v>
      </c>
      <c r="AS23" s="203">
        <f>IF(AND(I23="",K23=""),0,IF(I23&lt;K23,0,IF(I23&gt;K23,1,0)))</f>
        <v>0</v>
      </c>
      <c r="AT23" s="203">
        <f>IF(AND(I23="",K23=""),0,IF(I23&lt;K23,3,IF(I23&gt;K23,0,1)))</f>
        <v>1</v>
      </c>
      <c r="AU23" s="259"/>
      <c r="AV23" s="259"/>
      <c r="AW23" s="259"/>
      <c r="AX23" s="259"/>
      <c r="AY23" s="259"/>
    </row>
    <row r="24" spans="1:53" ht="24.95" customHeight="1">
      <c r="A24" s="502" t="s">
        <v>195</v>
      </c>
      <c r="B24" s="448">
        <v>3</v>
      </c>
      <c r="C24" s="598" t="str">
        <f>A10</f>
        <v>FC Den Bosch</v>
      </c>
      <c r="D24" s="599"/>
      <c r="E24" s="600"/>
      <c r="F24" s="598" t="str">
        <f>A6</f>
        <v>Willem II / RKC</v>
      </c>
      <c r="G24" s="599"/>
      <c r="H24" s="600"/>
      <c r="I24" s="535">
        <v>0</v>
      </c>
      <c r="J24" s="493" t="s">
        <v>14</v>
      </c>
      <c r="K24" s="536">
        <v>1</v>
      </c>
      <c r="AA24" s="184">
        <f>IF(AND(I24="",K24=""),0,IF(I24&lt;K24,1,IF(I24&gt;K24,1,1)))</f>
        <v>1</v>
      </c>
      <c r="AB24" s="184">
        <f>IF(AND(I24="",K24=""),0,IF(I24&lt;K24,1,IF(I24&gt;K24,0,0)))</f>
        <v>1</v>
      </c>
      <c r="AC24" s="183">
        <f>IF(AND(I24="",K24=""),0,IF(I24&lt;K24,0,IF(I24&gt;K24,0,1)))</f>
        <v>0</v>
      </c>
      <c r="AD24" s="183">
        <f>IF(AND(I24="",K24=""),0,IF(I24&lt;K24,0,IF(I24&gt;K24,1,0)))</f>
        <v>0</v>
      </c>
      <c r="AE24" s="183">
        <f>IF(AND(I24="",K24=""),0,IF(I24&lt;K24,3,IF(I24&gt;K24,0,1)))</f>
        <v>3</v>
      </c>
      <c r="AP24" s="45"/>
      <c r="AQ24" s="45"/>
      <c r="AR24" s="45"/>
      <c r="AS24" s="45"/>
      <c r="AT24" s="45"/>
      <c r="AU24" s="184">
        <f>IF(AND(I24="",K24=""),0,IF(I24&lt;K24,1,IF(I24&gt;K24,1,1)))</f>
        <v>1</v>
      </c>
      <c r="AV24" s="184">
        <f>IF(AND(I24="",K24=""),0,IF(I24&lt;K24,0,IF(I24&gt;K24,1,0)))</f>
        <v>0</v>
      </c>
      <c r="AW24" s="183">
        <f>IF(AND(I24="",K24=""),0,IF(I24&lt;K24,0,IF(I24&gt;K24,0,1)))</f>
        <v>0</v>
      </c>
      <c r="AX24" s="183">
        <f>IF(AND(I24="",K24=""),0,IF(I24&lt;K24,1,IF(I24&gt;K24,0,0)))</f>
        <v>1</v>
      </c>
      <c r="AY24" s="183">
        <f>IF(AND(I24="",K24=""),0,IF(I24&lt;K24,0,IF(I24&gt;K24,3,1)))</f>
        <v>0</v>
      </c>
    </row>
    <row r="25" spans="1:53" ht="24.95" customHeight="1">
      <c r="A25" s="502" t="s">
        <v>196</v>
      </c>
      <c r="B25" s="448">
        <v>1</v>
      </c>
      <c r="C25" s="598" t="str">
        <f>A9</f>
        <v>Lierse SK</v>
      </c>
      <c r="D25" s="599"/>
      <c r="E25" s="600"/>
      <c r="F25" s="598" t="str">
        <f>A10</f>
        <v>FC Den Bosch</v>
      </c>
      <c r="G25" s="599"/>
      <c r="H25" s="600"/>
      <c r="I25" s="535">
        <v>0</v>
      </c>
      <c r="J25" s="493" t="s">
        <v>14</v>
      </c>
      <c r="K25" s="536">
        <v>0</v>
      </c>
      <c r="AP25" s="205">
        <f>IF(AND(I25="",K25=""),0,IF(I25&lt;K25,1,IF(I25&gt;K25,1,1)))</f>
        <v>1</v>
      </c>
      <c r="AQ25" s="204">
        <f>IF(AND(I25="",K25=""),0,IF(I25&lt;K25,0,IF(I25&gt;K25,1,0)))</f>
        <v>0</v>
      </c>
      <c r="AR25" s="204">
        <f>IF(AND(I25="",K25=""),0,IF(I25&lt;K25,0,IF(I25&gt;K25,0,1)))</f>
        <v>1</v>
      </c>
      <c r="AS25" s="204">
        <f>IF(AND(I25="",K25=""),0,IF(I25&lt;K25,1,IF(I25&gt;K25,0,0)))</f>
        <v>0</v>
      </c>
      <c r="AT25" s="204">
        <f>IF(AND(I25="",K25=""),0,IF(I25&lt;K25,0,IF(I25&gt;K25,3,1)))</f>
        <v>1</v>
      </c>
      <c r="AU25" s="205">
        <f>IF(AND(I25="",K25=""),0,IF(I25&lt;K25,1,IF(I25&gt;K25,1,1)))</f>
        <v>1</v>
      </c>
      <c r="AV25" s="204">
        <f>IF(AND(I25="",K25=""),0,IF(I25&lt;K25,1,IF(I25&gt;K25,0,0)))</f>
        <v>0</v>
      </c>
      <c r="AW25" s="204">
        <f>IF(AND(I25="",K25=""),0,IF(I25&lt;K25,0,IF(I25&gt;K25,0,1)))</f>
        <v>1</v>
      </c>
      <c r="AX25" s="204">
        <f>IF(AND(I25="",K25=""),0,IF(I25&lt;K25,0,IF(I25&gt;K25,1,0)))</f>
        <v>0</v>
      </c>
      <c r="AY25" s="204">
        <f>IF(AND(I25="",K25=""),0,IF(I25&lt;K25,3,IF(I25&gt;K25,0,1)))</f>
        <v>1</v>
      </c>
    </row>
    <row r="26" spans="1:53" ht="24.95" customHeight="1">
      <c r="A26" s="502" t="s">
        <v>196</v>
      </c>
      <c r="B26" s="448">
        <v>2</v>
      </c>
      <c r="C26" s="598" t="str">
        <f>A6</f>
        <v>Willem II / RKC</v>
      </c>
      <c r="D26" s="599"/>
      <c r="E26" s="600"/>
      <c r="F26" s="598" t="str">
        <f>A5</f>
        <v>Vitesse/AGOVV</v>
      </c>
      <c r="G26" s="599"/>
      <c r="H26" s="600"/>
      <c r="I26" s="533">
        <v>0</v>
      </c>
      <c r="J26" s="493" t="s">
        <v>14</v>
      </c>
      <c r="K26" s="536">
        <v>1</v>
      </c>
      <c r="V26" s="205">
        <f>IF(AND(I26="",K26=""),0,IF(I26&lt;K26,1,IF(I26&gt;K26,1,1)))</f>
        <v>1</v>
      </c>
      <c r="W26" s="205">
        <f>IF(AND(I26="",K26=""),0,IF(I26&lt;K26,1,IF(I26&gt;K26,0,0)))</f>
        <v>1</v>
      </c>
      <c r="X26" s="204">
        <f>IF(AND(I26="",K26=""),0,IF(I26&lt;K26,0,IF(I26&gt;K26,0,1)))</f>
        <v>0</v>
      </c>
      <c r="Y26" s="204">
        <f>IF(AND(I26="",K26=""),0,IF(I26&lt;K26,0,IF(I26&gt;K26,1,0)))</f>
        <v>0</v>
      </c>
      <c r="Z26" s="204">
        <f>IF(AND(I26="",K26=""),0,IF(I26&lt;K26,3,IF(I26&gt;K26,0,1)))</f>
        <v>3</v>
      </c>
      <c r="AA26" s="205">
        <f>IF(AND(I26="",K26=""),0,IF(I26&lt;K26,1,IF(I26&gt;K26,1,1)))</f>
        <v>1</v>
      </c>
      <c r="AB26" s="205">
        <f>IF(AND(I26="",K26=""),0,IF(I26&lt;K26,0,IF(I26&gt;K26,1,0)))</f>
        <v>0</v>
      </c>
      <c r="AC26" s="204">
        <f>IF(AND(I26="",K26=""),0,IF(I26&lt;K26,0,IF(I26&gt;K26,0,1)))</f>
        <v>0</v>
      </c>
      <c r="AD26" s="204">
        <f>IF(AND(I26="",K26=""),0,IF(I26&lt;K26,1,IF(I26&gt;K26,0,0)))</f>
        <v>1</v>
      </c>
      <c r="AE26" s="204">
        <f>IF(AND(I26="",K26=""),0,IF(I26&lt;K26,0,IF(I26&gt;K26,3,1)))</f>
        <v>0</v>
      </c>
      <c r="AK26" s="259"/>
      <c r="AL26" s="259"/>
      <c r="AM26" s="259"/>
      <c r="AN26" s="259"/>
      <c r="AO26" s="259"/>
      <c r="AU26" s="259"/>
      <c r="AV26" s="259"/>
      <c r="AW26" s="259"/>
      <c r="AX26" s="259"/>
      <c r="AY26" s="259"/>
    </row>
    <row r="27" spans="1:53" ht="24.95" customHeight="1" thickBot="1">
      <c r="A27" s="503" t="s">
        <v>196</v>
      </c>
      <c r="B27" s="504">
        <v>3</v>
      </c>
      <c r="C27" s="601" t="str">
        <f>A7</f>
        <v>Sparta Rotterdam</v>
      </c>
      <c r="D27" s="602"/>
      <c r="E27" s="603"/>
      <c r="F27" s="601" t="str">
        <f>A8</f>
        <v>PEC Zwolle</v>
      </c>
      <c r="G27" s="602"/>
      <c r="H27" s="603"/>
      <c r="I27" s="537">
        <v>2</v>
      </c>
      <c r="J27" s="529" t="s">
        <v>14</v>
      </c>
      <c r="K27" s="538">
        <v>1</v>
      </c>
      <c r="V27" s="258"/>
      <c r="W27" s="25"/>
      <c r="X27" s="25"/>
      <c r="Y27" s="25"/>
      <c r="Z27" s="25"/>
      <c r="AA27" s="259"/>
      <c r="AB27" s="259"/>
      <c r="AC27" s="259"/>
      <c r="AD27" s="259"/>
      <c r="AE27" s="259"/>
      <c r="AF27" s="205">
        <f>IF(AND(I27="",K27=""),0,IF(I13&lt;K27,1,IF(I27&gt;K27,1,1)))</f>
        <v>1</v>
      </c>
      <c r="AG27" s="205">
        <f>IF(AND(I27="",K27=""),0,IF(I27&lt;K27,0,IF(I27&gt;K27,1,0)))</f>
        <v>1</v>
      </c>
      <c r="AH27" s="204">
        <f>IF(AND(I27="",K27=""),0,IF(I27&lt;K27,0,IF(I27&gt;K27,0,1)))</f>
        <v>0</v>
      </c>
      <c r="AI27" s="204">
        <f>IF(AND(I27="",K27=""),0,IF(I27&lt;K27,1,IF(I27&gt;K27,0,0)))</f>
        <v>0</v>
      </c>
      <c r="AJ27" s="204">
        <f>IF(AND(I27="",K27=""),0,IF(I27&lt;K27,0,IF(I27&gt;K27,3,1)))</f>
        <v>3</v>
      </c>
      <c r="AK27" s="205">
        <f>IF(AND(I27="",K27=""),0,IF(I27&lt;K27,1,IF(I27&gt;K27,1,1)))</f>
        <v>1</v>
      </c>
      <c r="AL27" s="205">
        <f>IF(AND(I27="",K27=""),0,IF(I27&lt;K27,1,IF(I27&gt;K27,0,0)))</f>
        <v>0</v>
      </c>
      <c r="AM27" s="204">
        <f>IF(AND(I27="",K27=""),0,IF(I27&lt;K27,0,IF(I27&gt;K27,0,1)))</f>
        <v>0</v>
      </c>
      <c r="AN27" s="204">
        <f>IF(AND(I27="",K27=""),0,IF(I27&lt;K27,0,IF(I27&gt;K27,1,0)))</f>
        <v>1</v>
      </c>
      <c r="AO27" s="204">
        <f>IF(AND(I27="",K27=""),0,IF(I27&lt;K27,3,IF(I27&gt;K27,0,1)))</f>
        <v>0</v>
      </c>
      <c r="AP27" s="259"/>
      <c r="AQ27" s="259"/>
      <c r="AR27" s="259"/>
      <c r="AS27" s="259"/>
      <c r="AT27" s="259"/>
      <c r="AU27" s="259"/>
      <c r="AV27" s="259"/>
      <c r="AW27" s="259"/>
      <c r="AX27" s="259"/>
      <c r="AY27" s="259"/>
    </row>
    <row r="28" spans="1:53" ht="24.95" customHeight="1" thickTop="1"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</row>
    <row r="29" spans="1:53" ht="24.95" customHeight="1">
      <c r="V29" s="35"/>
      <c r="W29" s="35"/>
      <c r="X29" s="35"/>
      <c r="Y29" s="35"/>
      <c r="Z29" s="35"/>
      <c r="AA29" s="35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35"/>
      <c r="AT29" s="35"/>
      <c r="AU29" s="35"/>
      <c r="AV29" s="35"/>
      <c r="AW29" s="35"/>
      <c r="AX29" s="35"/>
      <c r="AY29" s="35"/>
    </row>
    <row r="30" spans="1:53" ht="24.95" customHeight="1">
      <c r="V30" s="35"/>
      <c r="W30" s="35"/>
      <c r="X30" s="35"/>
      <c r="Y30" s="35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35"/>
      <c r="AT30" s="35"/>
      <c r="AU30" s="35"/>
      <c r="AV30" s="35"/>
      <c r="AW30" s="35"/>
      <c r="AX30" s="35"/>
      <c r="AY30" s="35"/>
    </row>
    <row r="31" spans="1:53" ht="24.95" customHeight="1">
      <c r="V31" s="35"/>
      <c r="W31" s="35"/>
      <c r="X31" s="35"/>
      <c r="Y31" s="35"/>
      <c r="Z31" s="35"/>
      <c r="AB31" s="44"/>
      <c r="AC31" s="44"/>
      <c r="AD31" s="75"/>
      <c r="AE31" s="75"/>
      <c r="AF31" s="30"/>
      <c r="AG31" s="30"/>
      <c r="AH31" s="30"/>
      <c r="AI31" s="30"/>
      <c r="AJ31" s="75"/>
      <c r="AK31" s="75"/>
      <c r="AL31" s="30"/>
      <c r="AM31" s="30"/>
      <c r="AN31" s="30"/>
      <c r="AO31" s="44"/>
      <c r="AP31" s="44"/>
      <c r="AQ31" s="44"/>
      <c r="AR31" s="44"/>
      <c r="AS31" s="35"/>
      <c r="AT31" s="35"/>
      <c r="AU31" s="35"/>
      <c r="AV31" s="35"/>
      <c r="AW31" s="35"/>
      <c r="AX31" s="35"/>
      <c r="AY31" s="35"/>
    </row>
    <row r="32" spans="1:53" ht="24.95" customHeight="1">
      <c r="V32" s="35"/>
      <c r="W32" s="35"/>
      <c r="X32" s="35"/>
      <c r="Y32" s="35"/>
      <c r="Z32" s="35"/>
      <c r="AA32" s="35"/>
      <c r="AB32" s="44"/>
      <c r="AC32" s="75"/>
      <c r="AD32" s="75"/>
      <c r="AE32" s="30"/>
      <c r="AF32" s="30"/>
      <c r="AG32" s="30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35"/>
      <c r="AT32" s="35"/>
      <c r="AU32" s="35"/>
      <c r="AV32" s="35"/>
      <c r="AW32" s="35"/>
      <c r="AX32" s="35"/>
      <c r="AY32" s="35"/>
    </row>
    <row r="33" spans="1:51" ht="24.95" customHeight="1">
      <c r="A33" s="1"/>
      <c r="B33" s="1"/>
      <c r="C33" s="1"/>
      <c r="D33" s="1"/>
      <c r="E33" s="1"/>
      <c r="F33" s="1"/>
      <c r="G33" s="1"/>
      <c r="H33" s="21"/>
      <c r="I33" s="1"/>
      <c r="J33" s="22"/>
      <c r="K33" s="2"/>
      <c r="V33" s="35"/>
      <c r="W33" s="35"/>
      <c r="X33" s="35"/>
      <c r="Y33" s="35"/>
      <c r="Z33" s="35"/>
      <c r="AA33" s="35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35"/>
      <c r="AY33" s="35"/>
    </row>
    <row r="34" spans="1:51" ht="24.95" customHeight="1"/>
    <row r="43" spans="1:51">
      <c r="AB43" s="35"/>
      <c r="AC43" s="35"/>
      <c r="AD43" s="35"/>
      <c r="AE43" s="35"/>
      <c r="AF43" s="35"/>
      <c r="AG43" s="35"/>
      <c r="AH43" s="35"/>
    </row>
    <row r="44" spans="1:51">
      <c r="AB44" s="35"/>
      <c r="AC44" s="35"/>
      <c r="AD44" s="35"/>
      <c r="AE44" s="35"/>
      <c r="AF44" s="35"/>
      <c r="AG44" s="35"/>
      <c r="AH44" s="35"/>
    </row>
    <row r="45" spans="1:51" ht="15">
      <c r="AB45" s="75"/>
      <c r="AC45" s="30"/>
      <c r="AD45" s="30"/>
      <c r="AE45" s="30"/>
      <c r="AF45" s="30"/>
      <c r="AG45" s="35"/>
      <c r="AH45" s="35"/>
    </row>
    <row r="46" spans="1:51">
      <c r="AB46" s="35"/>
      <c r="AC46" s="35"/>
      <c r="AD46" s="35"/>
      <c r="AE46" s="35"/>
      <c r="AF46" s="35"/>
      <c r="AG46" s="35"/>
      <c r="AH46" s="35"/>
    </row>
    <row r="47" spans="1:51">
      <c r="AB47" s="35"/>
      <c r="AC47" s="35"/>
      <c r="AD47" s="35"/>
      <c r="AE47" s="35"/>
      <c r="AF47" s="35"/>
      <c r="AG47" s="35"/>
      <c r="AH47" s="35"/>
    </row>
    <row r="48" spans="1:51">
      <c r="AB48" s="35"/>
      <c r="AC48" s="35"/>
      <c r="AD48" s="35"/>
      <c r="AE48" s="35"/>
      <c r="AF48" s="35"/>
      <c r="AG48" s="35"/>
      <c r="AH48" s="35"/>
    </row>
    <row r="49" spans="28:34">
      <c r="AB49" s="35"/>
      <c r="AC49" s="35"/>
      <c r="AD49" s="35"/>
      <c r="AE49" s="35"/>
      <c r="AF49" s="35"/>
      <c r="AG49" s="35"/>
      <c r="AH49" s="35"/>
    </row>
    <row r="50" spans="28:34">
      <c r="AB50" s="35"/>
      <c r="AC50" s="35"/>
      <c r="AD50" s="35"/>
      <c r="AE50" s="35"/>
      <c r="AF50" s="35"/>
      <c r="AG50" s="35"/>
      <c r="AH50" s="35"/>
    </row>
  </sheetData>
  <mergeCells count="55">
    <mergeCell ref="S2:U2"/>
    <mergeCell ref="S3:U3"/>
    <mergeCell ref="S4:U4"/>
    <mergeCell ref="S5:U5"/>
    <mergeCell ref="S6:U6"/>
    <mergeCell ref="A10:B10"/>
    <mergeCell ref="AL10:AN10"/>
    <mergeCell ref="H3:I3"/>
    <mergeCell ref="J4:K4"/>
    <mergeCell ref="J5:K5"/>
    <mergeCell ref="J6:K6"/>
    <mergeCell ref="J10:K10"/>
    <mergeCell ref="W10:Y10"/>
    <mergeCell ref="S7:U7"/>
    <mergeCell ref="J9:K9"/>
    <mergeCell ref="J8:K8"/>
    <mergeCell ref="A8:B8"/>
    <mergeCell ref="A9:B9"/>
    <mergeCell ref="C17:E17"/>
    <mergeCell ref="C18:E18"/>
    <mergeCell ref="C19:E19"/>
    <mergeCell ref="I12:K12"/>
    <mergeCell ref="F27:H27"/>
    <mergeCell ref="F19:H19"/>
    <mergeCell ref="C20:E20"/>
    <mergeCell ref="F17:H17"/>
    <mergeCell ref="C13:E13"/>
    <mergeCell ref="C14:E14"/>
    <mergeCell ref="C15:E15"/>
    <mergeCell ref="C16:E16"/>
    <mergeCell ref="F13:H13"/>
    <mergeCell ref="F14:H14"/>
    <mergeCell ref="F15:H15"/>
    <mergeCell ref="F16:H16"/>
    <mergeCell ref="C21:E21"/>
    <mergeCell ref="C27:E27"/>
    <mergeCell ref="F18:H18"/>
    <mergeCell ref="F21:H21"/>
    <mergeCell ref="F22:H22"/>
    <mergeCell ref="F23:H23"/>
    <mergeCell ref="C22:E22"/>
    <mergeCell ref="C23:E23"/>
    <mergeCell ref="C24:E24"/>
    <mergeCell ref="C25:E25"/>
    <mergeCell ref="C26:E26"/>
    <mergeCell ref="F24:H24"/>
    <mergeCell ref="F25:H25"/>
    <mergeCell ref="F26:H26"/>
    <mergeCell ref="A1:B1"/>
    <mergeCell ref="A5:B5"/>
    <mergeCell ref="A6:B6"/>
    <mergeCell ref="A7:B7"/>
    <mergeCell ref="J7:K7"/>
    <mergeCell ref="C1:H1"/>
    <mergeCell ref="I1:K1"/>
  </mergeCells>
  <phoneticPr fontId="0" type="noConversion"/>
  <printOptions horizontalCentered="1" verticalCentered="1"/>
  <pageMargins left="0" right="0" top="0" bottom="0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I20" sqref="I20"/>
    </sheetView>
  </sheetViews>
  <sheetFormatPr defaultRowHeight="12.75"/>
  <cols>
    <col min="1" max="1" width="10.42578125" customWidth="1"/>
    <col min="3" max="3" width="16.42578125" bestFit="1" customWidth="1"/>
    <col min="5" max="5" width="11" customWidth="1"/>
    <col min="8" max="8" width="12.5703125" customWidth="1"/>
  </cols>
  <sheetData>
    <row r="1" spans="1:17" ht="21.2" customHeight="1" thickBot="1">
      <c r="A1" s="422"/>
      <c r="B1" s="422"/>
      <c r="C1" s="422"/>
      <c r="D1" s="423"/>
      <c r="E1" s="620"/>
      <c r="F1" s="620"/>
      <c r="G1" s="620"/>
      <c r="H1" s="620"/>
      <c r="I1" s="424"/>
      <c r="J1" s="424"/>
      <c r="K1" s="424"/>
    </row>
    <row r="2" spans="1:17" ht="23.1" customHeight="1" thickTop="1" thickBot="1">
      <c r="A2" s="541" t="s">
        <v>11</v>
      </c>
      <c r="B2" s="542" t="s">
        <v>12</v>
      </c>
      <c r="C2" s="633" t="s">
        <v>2</v>
      </c>
      <c r="D2" s="634"/>
      <c r="E2" s="636"/>
      <c r="F2" s="633" t="s">
        <v>2</v>
      </c>
      <c r="G2" s="634"/>
      <c r="H2" s="636"/>
      <c r="I2" s="633" t="s">
        <v>13</v>
      </c>
      <c r="J2" s="634"/>
      <c r="K2" s="635"/>
      <c r="N2" s="429" t="s">
        <v>115</v>
      </c>
    </row>
    <row r="3" spans="1:17" ht="23.1" customHeight="1" thickBot="1">
      <c r="A3" s="543"/>
      <c r="B3" s="494"/>
      <c r="C3" s="427"/>
      <c r="D3" s="427"/>
      <c r="E3" s="427"/>
      <c r="F3" s="425"/>
      <c r="G3" s="425"/>
      <c r="H3" s="427"/>
      <c r="I3" s="621"/>
      <c r="J3" s="621"/>
      <c r="K3" s="622"/>
    </row>
    <row r="4" spans="1:17" ht="23.1" customHeight="1" thickTop="1">
      <c r="A4" s="637" t="s">
        <v>197</v>
      </c>
      <c r="B4" s="638"/>
      <c r="C4" s="638"/>
      <c r="D4" s="638"/>
      <c r="E4" s="638"/>
      <c r="F4" s="638"/>
      <c r="G4" s="638"/>
      <c r="H4" s="638"/>
      <c r="I4" s="638"/>
      <c r="J4" s="638"/>
      <c r="K4" s="639"/>
      <c r="M4" s="433"/>
    </row>
    <row r="5" spans="1:17" ht="23.1" customHeight="1" thickBot="1">
      <c r="A5" s="544" t="s">
        <v>209</v>
      </c>
      <c r="B5" s="457">
        <v>1</v>
      </c>
      <c r="C5" s="623" t="str">
        <f ca="1">'Poule A'!S5</f>
        <v>Fortuna Sittard</v>
      </c>
      <c r="D5" s="623"/>
      <c r="E5" s="623"/>
      <c r="F5" s="623" t="str">
        <f ca="1">'Poule B'!S5</f>
        <v>FC Den Bosch</v>
      </c>
      <c r="G5" s="623"/>
      <c r="H5" s="623"/>
      <c r="I5" s="554">
        <v>0</v>
      </c>
      <c r="J5" s="457" t="s">
        <v>14</v>
      </c>
      <c r="K5" s="555">
        <v>2</v>
      </c>
      <c r="M5" s="433"/>
      <c r="N5" s="267">
        <v>2</v>
      </c>
    </row>
    <row r="6" spans="1:17" ht="23.1" customHeight="1" thickTop="1" thickBot="1">
      <c r="A6" s="545"/>
      <c r="B6" s="35"/>
      <c r="C6" s="35"/>
      <c r="D6" s="35"/>
      <c r="E6" s="35"/>
      <c r="F6" s="35"/>
      <c r="G6" s="35"/>
      <c r="H6" s="35"/>
      <c r="I6" s="35"/>
      <c r="J6" s="35"/>
      <c r="K6" s="546"/>
      <c r="M6" s="433"/>
    </row>
    <row r="7" spans="1:17" ht="23.1" customHeight="1" thickBot="1">
      <c r="A7" s="624" t="s">
        <v>198</v>
      </c>
      <c r="B7" s="625"/>
      <c r="C7" s="625"/>
      <c r="D7" s="625"/>
      <c r="E7" s="625"/>
      <c r="F7" s="625"/>
      <c r="G7" s="625"/>
      <c r="H7" s="625"/>
      <c r="I7" s="625"/>
      <c r="J7" s="625"/>
      <c r="K7" s="626"/>
      <c r="M7" s="433"/>
      <c r="N7" s="266"/>
    </row>
    <row r="8" spans="1:17" ht="23.1" customHeight="1" thickBot="1">
      <c r="A8" s="547" t="s">
        <v>209</v>
      </c>
      <c r="B8" s="459">
        <v>2</v>
      </c>
      <c r="C8" s="627" t="str">
        <f ca="1">'Poule A'!S6</f>
        <v>CVV Vriendenschaar</v>
      </c>
      <c r="D8" s="628"/>
      <c r="E8" s="629"/>
      <c r="F8" s="627" t="str">
        <f ca="1">'Poule B'!S6</f>
        <v>Lierse SK</v>
      </c>
      <c r="G8" s="628"/>
      <c r="H8" s="629"/>
      <c r="I8" s="556">
        <v>0</v>
      </c>
      <c r="J8" s="459" t="s">
        <v>14</v>
      </c>
      <c r="K8" s="557">
        <v>4</v>
      </c>
      <c r="M8" s="433"/>
      <c r="N8" s="268">
        <v>2</v>
      </c>
    </row>
    <row r="9" spans="1:17" ht="23.1" customHeight="1" thickBot="1">
      <c r="A9" s="545"/>
      <c r="B9" s="35"/>
      <c r="C9" s="35"/>
      <c r="D9" s="35"/>
      <c r="E9" s="35"/>
      <c r="F9" s="35"/>
      <c r="G9" s="35"/>
      <c r="H9" s="35"/>
      <c r="I9" s="35"/>
      <c r="J9" s="35"/>
      <c r="K9" s="546"/>
      <c r="M9" s="433"/>
      <c r="N9" s="266"/>
    </row>
    <row r="10" spans="1:17" ht="23.1" customHeight="1" thickBot="1">
      <c r="A10" s="643" t="s">
        <v>199</v>
      </c>
      <c r="B10" s="644"/>
      <c r="C10" s="644"/>
      <c r="D10" s="644"/>
      <c r="E10" s="644"/>
      <c r="F10" s="644"/>
      <c r="G10" s="644"/>
      <c r="H10" s="644"/>
      <c r="I10" s="644"/>
      <c r="J10" s="644"/>
      <c r="K10" s="645"/>
      <c r="M10" s="433"/>
      <c r="N10" s="266"/>
    </row>
    <row r="11" spans="1:17" ht="23.1" customHeight="1">
      <c r="A11" s="547" t="s">
        <v>209</v>
      </c>
      <c r="B11" s="459">
        <v>3</v>
      </c>
      <c r="C11" s="627" t="str">
        <f ca="1">'Poule A'!S7</f>
        <v>NAC Breda</v>
      </c>
      <c r="D11" s="628"/>
      <c r="E11" s="629"/>
      <c r="F11" s="627" t="str">
        <f ca="1">'Poule B'!S7</f>
        <v>PEC Zwolle</v>
      </c>
      <c r="G11" s="628"/>
      <c r="H11" s="629"/>
      <c r="I11" s="556">
        <v>0</v>
      </c>
      <c r="J11" s="459" t="s">
        <v>14</v>
      </c>
      <c r="K11" s="557">
        <v>3</v>
      </c>
      <c r="M11" s="433"/>
      <c r="N11" s="267">
        <v>2</v>
      </c>
      <c r="Q11" s="38"/>
    </row>
    <row r="12" spans="1:17" ht="23.1" customHeight="1" thickBot="1">
      <c r="A12" s="545"/>
      <c r="B12" s="35"/>
      <c r="C12" s="35"/>
      <c r="D12" s="35"/>
      <c r="E12" s="35"/>
      <c r="F12" s="35"/>
      <c r="G12" s="35"/>
      <c r="H12" s="35"/>
      <c r="I12" s="35"/>
      <c r="J12" s="35"/>
      <c r="K12" s="546"/>
      <c r="M12" s="433"/>
      <c r="N12" s="97"/>
      <c r="Q12" s="38"/>
    </row>
    <row r="13" spans="1:17" ht="23.1" customHeight="1" thickBot="1">
      <c r="A13" s="624" t="s">
        <v>200</v>
      </c>
      <c r="B13" s="625"/>
      <c r="C13" s="625"/>
      <c r="D13" s="625"/>
      <c r="E13" s="625"/>
      <c r="F13" s="625"/>
      <c r="G13" s="625"/>
      <c r="H13" s="625"/>
      <c r="I13" s="625"/>
      <c r="J13" s="625"/>
      <c r="K13" s="626"/>
      <c r="M13" s="433"/>
    </row>
    <row r="14" spans="1:17" ht="23.1" customHeight="1">
      <c r="A14" s="547" t="s">
        <v>210</v>
      </c>
      <c r="B14" s="459">
        <v>1</v>
      </c>
      <c r="C14" s="640" t="str">
        <f ca="1">'Poule A'!S4</f>
        <v>RC Genk</v>
      </c>
      <c r="D14" s="641"/>
      <c r="E14" s="642"/>
      <c r="F14" s="640" t="str">
        <f ca="1">'Poule B'!S4</f>
        <v>Willem II / RKC</v>
      </c>
      <c r="G14" s="641"/>
      <c r="H14" s="642"/>
      <c r="I14" s="556">
        <v>1</v>
      </c>
      <c r="J14" s="459" t="s">
        <v>14</v>
      </c>
      <c r="K14" s="557">
        <v>0</v>
      </c>
      <c r="M14" s="433"/>
      <c r="N14" s="267">
        <v>1</v>
      </c>
    </row>
    <row r="15" spans="1:17" ht="23.1" customHeight="1" thickBot="1">
      <c r="A15" s="545"/>
      <c r="B15" s="35"/>
      <c r="C15" s="35"/>
      <c r="D15" s="35"/>
      <c r="E15" s="35"/>
      <c r="F15" s="35"/>
      <c r="G15" s="35"/>
      <c r="H15" s="35"/>
      <c r="I15" s="35"/>
      <c r="J15" s="35"/>
      <c r="K15" s="546"/>
      <c r="M15" s="433"/>
    </row>
    <row r="16" spans="1:17" ht="23.1" customHeight="1" thickBot="1">
      <c r="A16" s="643" t="s">
        <v>201</v>
      </c>
      <c r="B16" s="644"/>
      <c r="C16" s="644"/>
      <c r="D16" s="644"/>
      <c r="E16" s="644"/>
      <c r="F16" s="644"/>
      <c r="G16" s="644"/>
      <c r="H16" s="644"/>
      <c r="I16" s="644"/>
      <c r="J16" s="644"/>
      <c r="K16" s="645"/>
      <c r="M16" s="433"/>
    </row>
    <row r="17" spans="1:15" ht="23.1" customHeight="1">
      <c r="A17" s="547" t="s">
        <v>210</v>
      </c>
      <c r="B17" s="459">
        <v>2</v>
      </c>
      <c r="C17" s="627" t="str">
        <f ca="1">'Poule A'!S3</f>
        <v>Roda JC</v>
      </c>
      <c r="D17" s="628"/>
      <c r="E17" s="629"/>
      <c r="F17" s="627" t="str">
        <f ca="1">'Poule B'!S3</f>
        <v>Vitesse/AGOVV</v>
      </c>
      <c r="G17" s="628"/>
      <c r="H17" s="629"/>
      <c r="I17" s="558" t="s">
        <v>215</v>
      </c>
      <c r="J17" s="459" t="s">
        <v>14</v>
      </c>
      <c r="K17" s="548"/>
      <c r="M17" s="433"/>
      <c r="N17" s="267">
        <v>1</v>
      </c>
    </row>
    <row r="18" spans="1:15" ht="23.1" customHeight="1" thickBot="1">
      <c r="A18" s="549"/>
      <c r="B18" s="44"/>
      <c r="C18" s="44"/>
      <c r="D18" s="44"/>
      <c r="E18" s="619"/>
      <c r="F18" s="619"/>
      <c r="G18" s="619"/>
      <c r="H18" s="619"/>
      <c r="I18" s="44"/>
      <c r="J18" s="44"/>
      <c r="K18" s="550"/>
      <c r="M18" s="433"/>
      <c r="N18" s="266"/>
    </row>
    <row r="19" spans="1:15" ht="23.1" customHeight="1" thickBot="1">
      <c r="A19" s="616" t="s">
        <v>62</v>
      </c>
      <c r="B19" s="617"/>
      <c r="C19" s="617"/>
      <c r="D19" s="617"/>
      <c r="E19" s="617"/>
      <c r="F19" s="617"/>
      <c r="G19" s="617"/>
      <c r="H19" s="617"/>
      <c r="I19" s="617"/>
      <c r="J19" s="617"/>
      <c r="K19" s="618"/>
      <c r="M19" s="46"/>
      <c r="N19" s="97"/>
      <c r="O19" s="44"/>
    </row>
    <row r="20" spans="1:15" ht="23.1" customHeight="1" thickBot="1">
      <c r="A20" s="551" t="s">
        <v>211</v>
      </c>
      <c r="B20" s="552">
        <v>1</v>
      </c>
      <c r="C20" s="630" t="str">
        <f ca="1">'Poule A'!S2</f>
        <v>AZ</v>
      </c>
      <c r="D20" s="631"/>
      <c r="E20" s="632"/>
      <c r="F20" s="630" t="str">
        <f ca="1">'Poule B'!S2</f>
        <v>Sparta Rotterdam</v>
      </c>
      <c r="G20" s="631"/>
      <c r="H20" s="632"/>
      <c r="I20" s="559" t="s">
        <v>215</v>
      </c>
      <c r="J20" s="552" t="s">
        <v>14</v>
      </c>
      <c r="K20" s="553"/>
      <c r="M20" s="46"/>
      <c r="N20" s="268">
        <v>1</v>
      </c>
      <c r="O20" s="44"/>
    </row>
    <row r="21" spans="1:15" ht="21.2" customHeight="1" thickTop="1">
      <c r="M21" s="44"/>
      <c r="O21" s="44"/>
    </row>
    <row r="22" spans="1:15" ht="21.2" customHeight="1">
      <c r="M22" s="44"/>
      <c r="O22" s="44"/>
    </row>
    <row r="23" spans="1:15" ht="21.2" customHeight="1"/>
    <row r="24" spans="1:15" ht="21.2" customHeight="1"/>
  </sheetData>
  <mergeCells count="24">
    <mergeCell ref="F20:H20"/>
    <mergeCell ref="C5:E5"/>
    <mergeCell ref="C20:E20"/>
    <mergeCell ref="I2:K2"/>
    <mergeCell ref="C2:E2"/>
    <mergeCell ref="F2:H2"/>
    <mergeCell ref="A4:K4"/>
    <mergeCell ref="C14:E14"/>
    <mergeCell ref="F14:H14"/>
    <mergeCell ref="F17:H17"/>
    <mergeCell ref="C17:E17"/>
    <mergeCell ref="A16:K16"/>
    <mergeCell ref="A7:K7"/>
    <mergeCell ref="A10:K10"/>
    <mergeCell ref="C11:E11"/>
    <mergeCell ref="F11:H11"/>
    <mergeCell ref="A19:K19"/>
    <mergeCell ref="E18:H18"/>
    <mergeCell ref="E1:H1"/>
    <mergeCell ref="I3:K3"/>
    <mergeCell ref="F5:H5"/>
    <mergeCell ref="A13:K13"/>
    <mergeCell ref="F8:H8"/>
    <mergeCell ref="C8:E8"/>
  </mergeCells>
  <phoneticPr fontId="0" type="noConversion"/>
  <pageMargins left="0.78740157480314965" right="0" top="0.39370078740157483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RowColHeaders="0" topLeftCell="A4" zoomScale="75" workbookViewId="0">
      <selection activeCell="C12" sqref="C12:C21"/>
    </sheetView>
  </sheetViews>
  <sheetFormatPr defaultRowHeight="12.75"/>
  <cols>
    <col min="1" max="1" width="15.7109375" customWidth="1"/>
    <col min="2" max="2" width="68.5703125" hidden="1" customWidth="1"/>
    <col min="3" max="3" width="62.85546875" customWidth="1"/>
    <col min="9" max="11" width="0" hidden="1" customWidth="1"/>
    <col min="16" max="16" width="10.5703125" customWidth="1"/>
  </cols>
  <sheetData>
    <row r="1" spans="1:14" ht="27" customHeight="1">
      <c r="A1" s="462"/>
      <c r="B1" s="462"/>
      <c r="C1" s="462"/>
    </row>
    <row r="2" spans="1:14" ht="30" customHeight="1">
      <c r="A2" s="462"/>
      <c r="B2" s="462"/>
      <c r="C2" s="462"/>
      <c r="D2" s="418"/>
      <c r="E2" s="418"/>
      <c r="F2" s="418"/>
      <c r="G2" s="35"/>
      <c r="H2" s="35"/>
      <c r="I2" s="35"/>
      <c r="J2" s="35"/>
      <c r="K2" s="35"/>
      <c r="L2" s="35"/>
      <c r="M2" s="35"/>
      <c r="N2" s="35"/>
    </row>
    <row r="3" spans="1:14" ht="30" customHeight="1">
      <c r="A3" s="462"/>
      <c r="B3" s="463"/>
      <c r="C3" s="464" t="s">
        <v>202</v>
      </c>
      <c r="D3" s="35"/>
      <c r="E3" s="653"/>
      <c r="F3" s="653"/>
      <c r="G3" s="653"/>
      <c r="H3" s="653"/>
      <c r="I3" s="653"/>
      <c r="J3" s="653"/>
      <c r="K3" s="653"/>
      <c r="L3" s="653"/>
      <c r="M3" s="653"/>
      <c r="N3" s="35"/>
    </row>
    <row r="4" spans="1:14" ht="30" customHeight="1">
      <c r="A4" s="465"/>
      <c r="B4" s="462"/>
      <c r="C4" s="466" t="s">
        <v>187</v>
      </c>
      <c r="D4" s="35"/>
      <c r="E4" s="419"/>
      <c r="F4" s="419"/>
      <c r="G4" s="419"/>
      <c r="H4" s="420"/>
      <c r="I4" s="420"/>
      <c r="J4" s="420"/>
      <c r="K4" s="420"/>
      <c r="L4" s="654"/>
      <c r="M4" s="654"/>
      <c r="N4" s="654"/>
    </row>
    <row r="5" spans="1:14" ht="30" customHeight="1">
      <c r="A5" s="462"/>
      <c r="B5" s="462"/>
      <c r="C5" s="464"/>
      <c r="D5" s="47"/>
      <c r="E5" s="47"/>
      <c r="F5" s="47"/>
      <c r="G5" s="48"/>
      <c r="H5" s="35"/>
      <c r="I5" s="48"/>
      <c r="J5" s="48"/>
      <c r="K5" s="48"/>
      <c r="L5" s="35"/>
      <c r="M5" s="35"/>
      <c r="N5" s="35"/>
    </row>
    <row r="6" spans="1:14" ht="30" customHeight="1">
      <c r="A6" s="462"/>
      <c r="B6" s="462"/>
      <c r="C6" s="467"/>
      <c r="D6" s="421"/>
      <c r="E6" s="649"/>
      <c r="F6" s="649"/>
      <c r="G6" s="649"/>
      <c r="H6" s="649"/>
      <c r="I6" s="649"/>
      <c r="J6" s="649"/>
      <c r="K6" s="649"/>
      <c r="L6" s="649"/>
      <c r="M6" s="649"/>
      <c r="N6" s="35"/>
    </row>
    <row r="7" spans="1:14" ht="30" customHeight="1">
      <c r="A7" s="462"/>
      <c r="B7" s="462"/>
      <c r="C7" s="467"/>
      <c r="D7" s="48"/>
      <c r="E7" s="650"/>
      <c r="F7" s="651"/>
      <c r="G7" s="651"/>
      <c r="H7" s="652"/>
      <c r="I7" s="652"/>
      <c r="J7" s="652"/>
      <c r="K7" s="652"/>
      <c r="L7" s="652"/>
      <c r="M7" s="652"/>
      <c r="N7" s="35"/>
    </row>
    <row r="8" spans="1:14" ht="30" customHeight="1" thickBot="1">
      <c r="A8" s="462"/>
      <c r="B8" s="462"/>
      <c r="C8" s="467"/>
      <c r="D8" s="48"/>
      <c r="E8" s="48"/>
      <c r="F8" s="646"/>
      <c r="G8" s="646"/>
      <c r="H8" s="646"/>
      <c r="I8" s="646"/>
      <c r="J8" s="646"/>
      <c r="K8" s="646"/>
      <c r="L8" s="646"/>
      <c r="M8" s="646"/>
      <c r="N8" s="35"/>
    </row>
    <row r="9" spans="1:14" ht="30" customHeight="1" thickBot="1">
      <c r="A9" s="468" t="s">
        <v>10</v>
      </c>
      <c r="B9" s="469"/>
      <c r="C9" s="468" t="s">
        <v>15</v>
      </c>
      <c r="D9" s="48"/>
      <c r="E9" s="35"/>
      <c r="F9" s="35"/>
      <c r="G9" s="35"/>
      <c r="H9" s="35"/>
      <c r="I9" s="35"/>
      <c r="J9" s="35"/>
      <c r="K9" s="35"/>
      <c r="L9" s="35"/>
      <c r="M9" s="35"/>
      <c r="N9" s="35"/>
    </row>
    <row r="10" spans="1:14" ht="30" customHeight="1" thickBot="1">
      <c r="A10" s="470">
        <v>1</v>
      </c>
      <c r="B10" s="471"/>
      <c r="C10" s="472" t="str">
        <f ca="1">IF('Finale poule'!N20="","",IF('Finale poule'!N20=1,'Finale poule'!C20,'Finale poule'!F20))</f>
        <v>AZ</v>
      </c>
      <c r="D10" s="48"/>
      <c r="E10" s="649"/>
      <c r="F10" s="649"/>
      <c r="G10" s="649"/>
      <c r="H10" s="649"/>
      <c r="I10" s="649"/>
      <c r="J10" s="649"/>
      <c r="K10" s="649"/>
      <c r="L10" s="649"/>
      <c r="M10" s="649"/>
      <c r="N10" s="35"/>
    </row>
    <row r="11" spans="1:14" ht="30" customHeight="1" thickBot="1">
      <c r="A11" s="473">
        <v>2</v>
      </c>
      <c r="B11" s="471"/>
      <c r="C11" s="472" t="str">
        <f ca="1">IF('Finale poule'!N20="","",IF('Finale poule'!N20=1,'Finale poule'!F20,'Finale poule'!C20))</f>
        <v>Sparta Rotterdam</v>
      </c>
      <c r="D11" s="647"/>
      <c r="E11" s="648"/>
      <c r="F11" s="648"/>
      <c r="G11" s="648"/>
      <c r="H11" s="648"/>
      <c r="I11" s="648"/>
      <c r="J11" s="648"/>
      <c r="K11" s="648"/>
      <c r="L11" s="648"/>
      <c r="M11" s="648"/>
      <c r="N11" s="648"/>
    </row>
    <row r="12" spans="1:14" ht="30" customHeight="1" thickBot="1">
      <c r="A12" s="470">
        <v>3</v>
      </c>
      <c r="B12" s="471"/>
      <c r="C12" s="472" t="str">
        <f ca="1">IF('Finale poule'!N17="","",IF('Finale poule'!N17=1,'Finale poule'!C17,'Finale poule'!F17))</f>
        <v>Roda JC</v>
      </c>
      <c r="D12" s="48"/>
      <c r="E12" s="48"/>
      <c r="F12" s="48"/>
      <c r="G12" s="48"/>
      <c r="H12" s="35"/>
      <c r="I12" s="48"/>
      <c r="J12" s="48"/>
      <c r="K12" s="48"/>
      <c r="L12" s="35"/>
      <c r="M12" s="35"/>
      <c r="N12" s="35"/>
    </row>
    <row r="13" spans="1:14" ht="30" customHeight="1" thickBot="1">
      <c r="A13" s="473">
        <v>4</v>
      </c>
      <c r="B13" s="474"/>
      <c r="C13" s="472" t="str">
        <f ca="1">IF('Finale poule'!N17="","",IF('Finale poule'!N17=1,'Finale poule'!F17,'Finale poule'!C17))</f>
        <v>Vitesse/AGOVV</v>
      </c>
      <c r="D13" s="649"/>
      <c r="E13" s="649"/>
      <c r="F13" s="649"/>
      <c r="G13" s="649"/>
      <c r="H13" s="649"/>
      <c r="I13" s="649"/>
      <c r="J13" s="649"/>
      <c r="K13" s="649"/>
      <c r="L13" s="649"/>
      <c r="M13" s="649"/>
      <c r="N13" s="649"/>
    </row>
    <row r="14" spans="1:14" ht="30" customHeight="1" thickBot="1">
      <c r="A14" s="470">
        <v>5</v>
      </c>
      <c r="B14" s="471"/>
      <c r="C14" s="472" t="str">
        <f ca="1">IF('Finale poule'!N14="","",IF('Finale poule'!N14=1,'Finale poule'!C14,'Finale poule'!F14))</f>
        <v>RC Genk</v>
      </c>
      <c r="D14" s="650"/>
      <c r="E14" s="651"/>
      <c r="F14" s="651"/>
      <c r="G14" s="652"/>
      <c r="H14" s="652"/>
      <c r="I14" s="652"/>
      <c r="J14" s="652"/>
      <c r="K14" s="652"/>
      <c r="L14" s="652"/>
      <c r="M14" s="410"/>
      <c r="N14" s="35"/>
    </row>
    <row r="15" spans="1:14" ht="30" customHeight="1" thickBot="1">
      <c r="A15" s="473">
        <v>6</v>
      </c>
      <c r="B15" s="471"/>
      <c r="C15" s="472" t="str">
        <f ca="1">IF('Finale poule'!N14="","",IF('Finale poule'!N14=1,'Finale poule'!F14,'Finale poule'!C14))</f>
        <v>Willem II / RKC</v>
      </c>
      <c r="D15" s="646"/>
      <c r="E15" s="646"/>
      <c r="F15" s="646"/>
      <c r="G15" s="646"/>
      <c r="H15" s="646"/>
      <c r="I15" s="646"/>
      <c r="J15" s="646"/>
      <c r="K15" s="646"/>
      <c r="L15" s="646"/>
      <c r="M15" s="646"/>
      <c r="N15" s="646"/>
    </row>
    <row r="16" spans="1:14" ht="30" customHeight="1" thickBot="1">
      <c r="A16" s="470">
        <v>7</v>
      </c>
      <c r="B16" s="471"/>
      <c r="C16" s="472" t="str">
        <f ca="1">IF('Finale poule'!N5="","",IF('Finale poule'!N5=1,'Finale poule'!C5,'Finale poule'!F5))</f>
        <v>FC Den Bosch</v>
      </c>
      <c r="D16" s="48"/>
      <c r="E16" s="48"/>
      <c r="F16" s="48"/>
      <c r="G16" s="48"/>
      <c r="I16" s="42"/>
      <c r="J16" s="42"/>
      <c r="K16" s="43"/>
    </row>
    <row r="17" spans="1:11" ht="30" customHeight="1" thickBot="1">
      <c r="A17" s="473">
        <v>8</v>
      </c>
      <c r="B17" s="471"/>
      <c r="C17" s="472" t="str">
        <f ca="1">IF('Finale poule'!N5="","",IF('Finale poule'!N5=1,'Finale poule'!F5,'Finale poule'!C5))</f>
        <v>Fortuna Sittard</v>
      </c>
      <c r="D17" s="48"/>
      <c r="E17" s="48"/>
      <c r="F17" s="48"/>
      <c r="G17" s="48"/>
      <c r="I17" s="40"/>
      <c r="J17" s="40"/>
      <c r="K17" s="41"/>
    </row>
    <row r="18" spans="1:11" ht="30" customHeight="1" thickBot="1">
      <c r="A18" s="470">
        <v>9</v>
      </c>
      <c r="B18" s="471"/>
      <c r="C18" s="472" t="str">
        <f ca="1">IF('Finale poule'!N8="","",IF('Finale poule'!N8=1,'Finale poule'!C8,'Finale poule'!F8))</f>
        <v>Lierse SK</v>
      </c>
      <c r="D18" s="48"/>
      <c r="E18" s="48"/>
      <c r="F18" s="48"/>
      <c r="G18" s="48"/>
      <c r="I18" s="42"/>
      <c r="J18" s="42"/>
      <c r="K18" s="43"/>
    </row>
    <row r="19" spans="1:11" ht="30" customHeight="1" thickBot="1">
      <c r="A19" s="473">
        <v>10</v>
      </c>
      <c r="B19" s="471"/>
      <c r="C19" s="472" t="str">
        <f ca="1">IF('Finale poule'!N8="","",IF('Finale poule'!N8=1,'Finale poule'!F8,'Finale poule'!C8))</f>
        <v>CVV Vriendenschaar</v>
      </c>
      <c r="D19" s="48"/>
      <c r="E19" s="48"/>
      <c r="F19" s="48"/>
      <c r="G19" s="48"/>
      <c r="I19" s="42"/>
      <c r="J19" s="42"/>
      <c r="K19" s="43"/>
    </row>
    <row r="20" spans="1:11" ht="30" customHeight="1" thickBot="1">
      <c r="A20" s="475">
        <v>11</v>
      </c>
      <c r="B20" s="476"/>
      <c r="C20" s="472" t="str">
        <f ca="1">IF('Finale poule'!N11="","",IF('Finale poule'!N11=1,'Finale poule'!C11,'Finale poule'!F11))</f>
        <v>PEC Zwolle</v>
      </c>
      <c r="D20" s="48"/>
      <c r="E20" s="48"/>
      <c r="F20" s="48"/>
      <c r="G20" s="48"/>
      <c r="I20" s="42"/>
      <c r="J20" s="42"/>
      <c r="K20" s="43"/>
    </row>
    <row r="21" spans="1:11" ht="30" customHeight="1" thickBot="1">
      <c r="A21" s="477">
        <v>12</v>
      </c>
      <c r="B21" s="474"/>
      <c r="C21" s="472" t="str">
        <f ca="1">IF('Finale poule'!N11="","",IF('Finale poule'!N11=1,'Finale poule'!F11,'Finale poule'!C11))</f>
        <v>NAC Breda</v>
      </c>
    </row>
    <row r="22" spans="1:11" ht="30" customHeight="1">
      <c r="A22" s="114"/>
      <c r="B22" s="115"/>
      <c r="C22" s="116"/>
    </row>
    <row r="23" spans="1:11" ht="30" customHeight="1">
      <c r="A23" s="117"/>
      <c r="B23" s="115"/>
      <c r="C23" s="117"/>
    </row>
    <row r="24" spans="1:11" ht="30" customHeight="1">
      <c r="A24" s="114"/>
      <c r="B24" s="115"/>
      <c r="C24" s="116"/>
    </row>
    <row r="25" spans="1:11" ht="30" customHeight="1">
      <c r="A25" s="117"/>
      <c r="B25" s="115"/>
      <c r="C25" s="117"/>
    </row>
  </sheetData>
  <mergeCells count="12">
    <mergeCell ref="E3:M3"/>
    <mergeCell ref="E6:M6"/>
    <mergeCell ref="E7:G7"/>
    <mergeCell ref="H7:M7"/>
    <mergeCell ref="L4:N4"/>
    <mergeCell ref="D15:N15"/>
    <mergeCell ref="F8:M8"/>
    <mergeCell ref="D11:N11"/>
    <mergeCell ref="D13:N13"/>
    <mergeCell ref="D14:F14"/>
    <mergeCell ref="G14:L14"/>
    <mergeCell ref="E10:M10"/>
  </mergeCells>
  <phoneticPr fontId="0" type="noConversion"/>
  <pageMargins left="0.59055118110236227" right="0.98425196850393704" top="0.59055118110236227" bottom="0.59055118110236227" header="0.51181102362204722" footer="0.51181102362204722"/>
  <pageSetup paperSize="9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9"/>
  <sheetViews>
    <sheetView zoomScale="75" workbookViewId="0">
      <selection activeCell="R11" sqref="R11"/>
    </sheetView>
  </sheetViews>
  <sheetFormatPr defaultRowHeight="12.75"/>
  <cols>
    <col min="1" max="1" width="3.85546875" style="110" customWidth="1"/>
    <col min="2" max="2" width="15.7109375" style="110" customWidth="1"/>
    <col min="3" max="4" width="7.7109375" style="110" customWidth="1"/>
    <col min="5" max="5" width="4.85546875" style="110" customWidth="1"/>
    <col min="6" max="6" width="15.7109375" style="110" customWidth="1"/>
    <col min="7" max="8" width="7.7109375" style="110" customWidth="1"/>
    <col min="9" max="9" width="4.7109375" style="110" customWidth="1"/>
    <col min="10" max="10" width="15.7109375" style="110" customWidth="1"/>
    <col min="11" max="12" width="7.7109375" style="110" customWidth="1"/>
    <col min="13" max="13" width="9.140625" style="110"/>
    <col min="14" max="14" width="15.7109375" style="110" customWidth="1"/>
    <col min="15" max="16" width="7.7109375" style="110" customWidth="1"/>
    <col min="17" max="17" width="9.140625" style="110"/>
    <col min="18" max="18" width="15.7109375" style="110" customWidth="1"/>
    <col min="19" max="20" width="7.7109375" style="110" customWidth="1"/>
    <col min="21" max="21" width="5.7109375" style="110" customWidth="1"/>
    <col min="22" max="22" width="15.7109375" style="110" customWidth="1"/>
    <col min="23" max="24" width="7.7109375" style="110" customWidth="1"/>
    <col min="25" max="16384" width="9.140625" style="110"/>
  </cols>
  <sheetData>
    <row r="1" spans="1:24">
      <c r="A1" s="655" t="str">
        <f>'Poule A'!A5:B5</f>
        <v>AZ</v>
      </c>
      <c r="B1" s="656"/>
      <c r="C1" s="656"/>
      <c r="D1" s="657"/>
      <c r="E1" s="273"/>
      <c r="F1" s="655" t="str">
        <f>'Poule A'!A6</f>
        <v>Roda JC</v>
      </c>
      <c r="G1" s="656"/>
      <c r="H1" s="657"/>
      <c r="I1" s="655" t="str">
        <f>'Poule A'!A7</f>
        <v>NAC Breda</v>
      </c>
      <c r="J1" s="656"/>
      <c r="K1" s="656"/>
      <c r="L1" s="657"/>
      <c r="M1" s="655" t="str">
        <f>'Poule A'!A8</f>
        <v>Fortuna Sittard</v>
      </c>
      <c r="N1" s="656"/>
      <c r="O1" s="656"/>
      <c r="P1" s="657"/>
      <c r="Q1" s="655" t="str">
        <f>'Poule A'!A9</f>
        <v>RC Genk</v>
      </c>
      <c r="R1" s="656"/>
      <c r="S1" s="656"/>
      <c r="T1" s="657"/>
      <c r="U1" s="655" t="str">
        <f>'Poule A'!A10</f>
        <v>CVV Vriendenschaar</v>
      </c>
      <c r="V1" s="656"/>
      <c r="W1" s="656"/>
      <c r="X1" s="657"/>
    </row>
    <row r="2" spans="1:24">
      <c r="A2" s="105"/>
      <c r="B2" s="106"/>
      <c r="C2" s="106"/>
      <c r="D2" s="123"/>
      <c r="E2" s="105"/>
      <c r="F2" s="106"/>
      <c r="G2" s="106"/>
      <c r="H2" s="123"/>
      <c r="I2" s="105"/>
      <c r="J2" s="106"/>
      <c r="K2" s="106"/>
      <c r="L2" s="107"/>
      <c r="M2" s="105"/>
      <c r="N2" s="106"/>
      <c r="O2" s="106"/>
      <c r="P2" s="123"/>
      <c r="Q2" s="105"/>
      <c r="R2" s="106"/>
      <c r="S2" s="106"/>
      <c r="T2" s="123"/>
      <c r="U2" s="105"/>
      <c r="V2" s="106"/>
      <c r="W2" s="106"/>
      <c r="X2" s="107"/>
    </row>
    <row r="3" spans="1:24">
      <c r="A3" s="293" t="s">
        <v>32</v>
      </c>
      <c r="B3" s="118" t="s">
        <v>29</v>
      </c>
      <c r="C3" s="294" t="s">
        <v>30</v>
      </c>
      <c r="D3" s="284" t="s">
        <v>31</v>
      </c>
      <c r="E3" s="295" t="s">
        <v>32</v>
      </c>
      <c r="F3" s="118" t="s">
        <v>29</v>
      </c>
      <c r="G3" s="294" t="s">
        <v>30</v>
      </c>
      <c r="H3" s="284" t="s">
        <v>31</v>
      </c>
      <c r="I3" s="295" t="s">
        <v>32</v>
      </c>
      <c r="J3" s="118" t="s">
        <v>29</v>
      </c>
      <c r="K3" s="294" t="s">
        <v>30</v>
      </c>
      <c r="L3" s="289" t="s">
        <v>31</v>
      </c>
      <c r="M3" s="293" t="s">
        <v>32</v>
      </c>
      <c r="N3" s="118" t="s">
        <v>29</v>
      </c>
      <c r="O3" s="294" t="s">
        <v>30</v>
      </c>
      <c r="P3" s="284" t="s">
        <v>31</v>
      </c>
      <c r="Q3" s="295" t="s">
        <v>32</v>
      </c>
      <c r="R3" s="118" t="s">
        <v>29</v>
      </c>
      <c r="S3" s="294" t="s">
        <v>30</v>
      </c>
      <c r="T3" s="284" t="s">
        <v>31</v>
      </c>
      <c r="U3" s="295" t="s">
        <v>32</v>
      </c>
      <c r="V3" s="118" t="s">
        <v>29</v>
      </c>
      <c r="W3" s="294" t="s">
        <v>30</v>
      </c>
      <c r="X3" s="289" t="s">
        <v>31</v>
      </c>
    </row>
    <row r="4" spans="1:24">
      <c r="A4" s="105"/>
      <c r="B4" s="106"/>
      <c r="C4" s="280">
        <v>1</v>
      </c>
      <c r="D4" s="283"/>
      <c r="E4" s="105">
        <v>7</v>
      </c>
      <c r="F4" s="106"/>
      <c r="G4" s="280"/>
      <c r="H4" s="283">
        <v>1</v>
      </c>
      <c r="I4" s="105">
        <v>8</v>
      </c>
      <c r="J4" s="106"/>
      <c r="K4" s="280">
        <v>1</v>
      </c>
      <c r="L4" s="288"/>
      <c r="M4" s="105"/>
      <c r="N4" s="106"/>
      <c r="O4" s="280">
        <v>1</v>
      </c>
      <c r="P4" s="283">
        <v>1</v>
      </c>
      <c r="Q4" s="105"/>
      <c r="R4" s="106"/>
      <c r="S4" s="280">
        <v>1</v>
      </c>
      <c r="T4" s="283"/>
      <c r="U4" s="105">
        <v>15</v>
      </c>
      <c r="V4" s="106"/>
      <c r="W4" s="280">
        <v>1</v>
      </c>
      <c r="X4" s="288"/>
    </row>
    <row r="5" spans="1:24">
      <c r="A5" s="105"/>
      <c r="B5" s="106"/>
      <c r="C5" s="280"/>
      <c r="D5" s="283">
        <v>1</v>
      </c>
      <c r="E5" s="105"/>
      <c r="F5" s="106"/>
      <c r="G5" s="280">
        <v>1</v>
      </c>
      <c r="H5" s="283"/>
      <c r="I5" s="105"/>
      <c r="J5" s="106"/>
      <c r="K5" s="280">
        <v>1</v>
      </c>
      <c r="L5" s="288"/>
      <c r="M5" s="105"/>
      <c r="N5" s="106"/>
      <c r="O5" s="280">
        <v>1</v>
      </c>
      <c r="P5" s="283"/>
      <c r="Q5" s="105"/>
      <c r="R5" s="106"/>
      <c r="S5" s="280"/>
      <c r="T5" s="283"/>
      <c r="U5" s="105">
        <v>17</v>
      </c>
      <c r="V5" s="106"/>
      <c r="W5" s="280">
        <v>1</v>
      </c>
      <c r="X5" s="288"/>
    </row>
    <row r="6" spans="1:24">
      <c r="A6" s="105"/>
      <c r="B6" s="106"/>
      <c r="C6" s="280">
        <v>1</v>
      </c>
      <c r="D6" s="283"/>
      <c r="E6" s="105"/>
      <c r="F6" s="106"/>
      <c r="G6" s="280"/>
      <c r="H6" s="283"/>
      <c r="I6" s="105"/>
      <c r="J6" s="106"/>
      <c r="K6" s="280"/>
      <c r="L6" s="288"/>
      <c r="M6" s="105"/>
      <c r="N6" s="106"/>
      <c r="O6" s="280"/>
      <c r="P6" s="283"/>
      <c r="Q6" s="105"/>
      <c r="R6" s="106"/>
      <c r="S6" s="280"/>
      <c r="T6" s="283"/>
      <c r="U6" s="105">
        <v>6</v>
      </c>
      <c r="V6" s="106"/>
      <c r="W6" s="280">
        <v>1</v>
      </c>
      <c r="X6" s="288"/>
    </row>
    <row r="7" spans="1:24">
      <c r="A7" s="105"/>
      <c r="B7" s="106"/>
      <c r="C7" s="280">
        <v>1</v>
      </c>
      <c r="D7" s="283"/>
      <c r="E7" s="105"/>
      <c r="F7" s="106"/>
      <c r="G7" s="280"/>
      <c r="H7" s="283"/>
      <c r="I7" s="105"/>
      <c r="J7" s="106"/>
      <c r="K7" s="280"/>
      <c r="L7" s="288"/>
      <c r="M7" s="105"/>
      <c r="N7" s="106"/>
      <c r="O7" s="280"/>
      <c r="P7" s="283"/>
      <c r="Q7" s="105"/>
      <c r="R7" s="106"/>
      <c r="S7" s="280"/>
      <c r="T7" s="283"/>
      <c r="U7" s="105"/>
      <c r="V7" s="106"/>
      <c r="W7" s="280"/>
      <c r="X7" s="288"/>
    </row>
    <row r="8" spans="1:24">
      <c r="A8" s="105"/>
      <c r="B8" s="106"/>
      <c r="C8" s="280">
        <v>1</v>
      </c>
      <c r="D8" s="283"/>
      <c r="E8" s="105"/>
      <c r="F8" s="106"/>
      <c r="G8" s="280"/>
      <c r="H8" s="283"/>
      <c r="I8" s="105"/>
      <c r="J8" s="106"/>
      <c r="K8" s="280"/>
      <c r="L8" s="288"/>
      <c r="M8" s="105"/>
      <c r="N8" s="106"/>
      <c r="O8" s="280"/>
      <c r="P8" s="283"/>
      <c r="Q8" s="105"/>
      <c r="R8" s="106"/>
      <c r="S8" s="280"/>
      <c r="T8" s="283"/>
      <c r="U8" s="105"/>
      <c r="V8" s="106"/>
      <c r="W8" s="280"/>
      <c r="X8" s="288"/>
    </row>
    <row r="9" spans="1:24">
      <c r="A9" s="105"/>
      <c r="B9" s="106"/>
      <c r="C9" s="280"/>
      <c r="D9" s="283"/>
      <c r="E9" s="105"/>
      <c r="F9" s="106"/>
      <c r="G9" s="280"/>
      <c r="H9" s="283"/>
      <c r="I9" s="105"/>
      <c r="J9" s="106"/>
      <c r="K9" s="280"/>
      <c r="L9" s="288"/>
      <c r="M9" s="105"/>
      <c r="N9" s="106"/>
      <c r="O9" s="280"/>
      <c r="P9" s="283"/>
      <c r="Q9" s="105"/>
      <c r="R9" s="106"/>
      <c r="S9" s="280"/>
      <c r="T9" s="283"/>
      <c r="U9" s="105"/>
      <c r="V9" s="106"/>
      <c r="W9" s="280"/>
      <c r="X9" s="288"/>
    </row>
    <row r="10" spans="1:24">
      <c r="A10" s="103"/>
      <c r="B10" s="118"/>
      <c r="C10" s="281"/>
      <c r="D10" s="284"/>
      <c r="E10" s="103"/>
      <c r="F10" s="118"/>
      <c r="G10" s="281"/>
      <c r="H10" s="284"/>
      <c r="I10" s="103"/>
      <c r="J10" s="118"/>
      <c r="K10" s="281"/>
      <c r="L10" s="289"/>
      <c r="M10" s="103"/>
      <c r="N10" s="118"/>
      <c r="O10" s="281"/>
      <c r="P10" s="284"/>
      <c r="Q10" s="103"/>
      <c r="R10" s="118"/>
      <c r="S10" s="281"/>
      <c r="T10" s="284"/>
      <c r="U10" s="103"/>
      <c r="V10" s="118"/>
      <c r="W10" s="281"/>
      <c r="X10" s="289"/>
    </row>
    <row r="11" spans="1:24">
      <c r="A11" s="103"/>
      <c r="B11" s="104"/>
      <c r="C11" s="281"/>
      <c r="D11" s="285"/>
      <c r="E11" s="103"/>
      <c r="F11" s="104"/>
      <c r="G11" s="281"/>
      <c r="H11" s="285"/>
      <c r="I11" s="103"/>
      <c r="J11" s="104"/>
      <c r="K11" s="281"/>
      <c r="L11" s="290"/>
      <c r="M11" s="103"/>
      <c r="N11" s="104"/>
      <c r="O11" s="281"/>
      <c r="P11" s="285"/>
      <c r="Q11" s="103"/>
      <c r="R11" s="104"/>
      <c r="S11" s="281"/>
      <c r="T11" s="285"/>
      <c r="U11" s="103"/>
      <c r="V11" s="104"/>
      <c r="W11" s="281"/>
      <c r="X11" s="290"/>
    </row>
    <row r="12" spans="1:24">
      <c r="A12" s="103"/>
      <c r="B12" s="104"/>
      <c r="C12" s="281"/>
      <c r="D12" s="285"/>
      <c r="E12" s="103"/>
      <c r="F12" s="104"/>
      <c r="G12" s="281"/>
      <c r="H12" s="285"/>
      <c r="I12" s="103"/>
      <c r="J12" s="104"/>
      <c r="K12" s="281"/>
      <c r="L12" s="290"/>
      <c r="M12" s="103"/>
      <c r="N12" s="104"/>
      <c r="O12" s="281"/>
      <c r="P12" s="285"/>
      <c r="Q12" s="103"/>
      <c r="R12" s="104"/>
      <c r="S12" s="281"/>
      <c r="T12" s="285"/>
      <c r="U12" s="103"/>
      <c r="V12" s="104"/>
      <c r="W12" s="281"/>
      <c r="X12" s="290"/>
    </row>
    <row r="13" spans="1:24">
      <c r="A13" s="103"/>
      <c r="B13" s="119"/>
      <c r="C13" s="281"/>
      <c r="D13" s="286"/>
      <c r="E13" s="103"/>
      <c r="F13" s="119"/>
      <c r="G13" s="281"/>
      <c r="H13" s="286"/>
      <c r="I13" s="103"/>
      <c r="J13" s="119"/>
      <c r="K13" s="281"/>
      <c r="L13" s="291"/>
      <c r="M13" s="103"/>
      <c r="N13" s="119"/>
      <c r="O13" s="281"/>
      <c r="P13" s="286"/>
      <c r="Q13" s="103"/>
      <c r="R13" s="119"/>
      <c r="S13" s="281"/>
      <c r="T13" s="286"/>
      <c r="U13" s="103"/>
      <c r="V13" s="119"/>
      <c r="W13" s="281"/>
      <c r="X13" s="291"/>
    </row>
    <row r="14" spans="1:24">
      <c r="A14" s="103"/>
      <c r="B14" s="106"/>
      <c r="C14" s="281"/>
      <c r="D14" s="283"/>
      <c r="E14" s="103"/>
      <c r="F14" s="106"/>
      <c r="G14" s="281"/>
      <c r="H14" s="283"/>
      <c r="I14" s="103"/>
      <c r="J14" s="106"/>
      <c r="K14" s="281"/>
      <c r="L14" s="288"/>
      <c r="M14" s="103"/>
      <c r="N14" s="106"/>
      <c r="O14" s="281"/>
      <c r="P14" s="283"/>
      <c r="Q14" s="103"/>
      <c r="R14" s="106"/>
      <c r="S14" s="281"/>
      <c r="T14" s="283"/>
      <c r="U14" s="103"/>
      <c r="V14" s="106"/>
      <c r="W14" s="281"/>
      <c r="X14" s="288"/>
    </row>
    <row r="15" spans="1:24">
      <c r="A15" s="105"/>
      <c r="B15" s="106"/>
      <c r="C15" s="280"/>
      <c r="D15" s="283"/>
      <c r="E15" s="105"/>
      <c r="F15" s="106"/>
      <c r="G15" s="280"/>
      <c r="H15" s="283"/>
      <c r="I15" s="105"/>
      <c r="J15" s="106"/>
      <c r="K15" s="280"/>
      <c r="L15" s="288"/>
      <c r="M15" s="105"/>
      <c r="N15" s="106"/>
      <c r="O15" s="280"/>
      <c r="P15" s="283"/>
      <c r="Q15" s="105"/>
      <c r="R15" s="106"/>
      <c r="S15" s="280"/>
      <c r="T15" s="283"/>
      <c r="U15" s="105"/>
      <c r="V15" s="106"/>
      <c r="W15" s="280"/>
      <c r="X15" s="288"/>
    </row>
    <row r="16" spans="1:24">
      <c r="A16" s="105"/>
      <c r="B16" s="106"/>
      <c r="C16" s="280"/>
      <c r="D16" s="283"/>
      <c r="E16" s="105"/>
      <c r="F16" s="106"/>
      <c r="G16" s="280"/>
      <c r="H16" s="283"/>
      <c r="I16" s="105"/>
      <c r="J16" s="106"/>
      <c r="K16" s="280"/>
      <c r="L16" s="288"/>
      <c r="M16" s="105"/>
      <c r="N16" s="106"/>
      <c r="O16" s="280"/>
      <c r="P16" s="283"/>
      <c r="Q16" s="105"/>
      <c r="R16" s="106"/>
      <c r="S16" s="280"/>
      <c r="T16" s="283"/>
      <c r="U16" s="105"/>
      <c r="V16" s="106"/>
      <c r="W16" s="280"/>
      <c r="X16" s="288"/>
    </row>
    <row r="17" spans="1:24">
      <c r="A17" s="105"/>
      <c r="B17" s="106"/>
      <c r="C17" s="280"/>
      <c r="D17" s="283"/>
      <c r="E17" s="105"/>
      <c r="F17" s="106"/>
      <c r="G17" s="280"/>
      <c r="H17" s="283"/>
      <c r="I17" s="105"/>
      <c r="J17" s="106"/>
      <c r="K17" s="280"/>
      <c r="L17" s="288"/>
      <c r="M17" s="105"/>
      <c r="N17" s="106"/>
      <c r="O17" s="280"/>
      <c r="P17" s="283"/>
      <c r="Q17" s="105"/>
      <c r="R17" s="106"/>
      <c r="S17" s="280"/>
      <c r="T17" s="283"/>
      <c r="U17" s="105"/>
      <c r="V17" s="106"/>
      <c r="W17" s="280"/>
      <c r="X17" s="288"/>
    </row>
    <row r="18" spans="1:24">
      <c r="A18" s="105"/>
      <c r="B18" s="106"/>
      <c r="C18" s="280"/>
      <c r="D18" s="283"/>
      <c r="E18" s="105"/>
      <c r="F18" s="106"/>
      <c r="G18" s="280"/>
      <c r="H18" s="283"/>
      <c r="I18" s="105"/>
      <c r="J18" s="106"/>
      <c r="K18" s="280"/>
      <c r="L18" s="288"/>
      <c r="M18" s="105"/>
      <c r="N18" s="106"/>
      <c r="O18" s="280"/>
      <c r="P18" s="283"/>
      <c r="Q18" s="105"/>
      <c r="R18" s="106"/>
      <c r="S18" s="280"/>
      <c r="T18" s="283"/>
      <c r="U18" s="105"/>
      <c r="V18" s="106"/>
      <c r="W18" s="280"/>
      <c r="X18" s="288"/>
    </row>
    <row r="19" spans="1:24">
      <c r="A19" s="105"/>
      <c r="B19" s="106"/>
      <c r="C19" s="280"/>
      <c r="D19" s="283"/>
      <c r="E19" s="105"/>
      <c r="F19" s="106"/>
      <c r="G19" s="280"/>
      <c r="H19" s="283"/>
      <c r="I19" s="105"/>
      <c r="J19" s="106"/>
      <c r="K19" s="280"/>
      <c r="L19" s="288"/>
      <c r="M19" s="105"/>
      <c r="N19" s="106"/>
      <c r="O19" s="280"/>
      <c r="P19" s="283"/>
      <c r="Q19" s="105"/>
      <c r="R19" s="106"/>
      <c r="S19" s="280"/>
      <c r="T19" s="283"/>
      <c r="U19" s="105"/>
      <c r="V19" s="106"/>
      <c r="W19" s="280"/>
      <c r="X19" s="288"/>
    </row>
    <row r="20" spans="1:24">
      <c r="A20" s="105"/>
      <c r="B20" s="106"/>
      <c r="C20" s="280"/>
      <c r="D20" s="283"/>
      <c r="E20" s="105"/>
      <c r="F20" s="106"/>
      <c r="G20" s="280"/>
      <c r="H20" s="283"/>
      <c r="I20" s="105"/>
      <c r="J20" s="106"/>
      <c r="K20" s="280"/>
      <c r="L20" s="288"/>
      <c r="M20" s="105"/>
      <c r="N20" s="106"/>
      <c r="O20" s="280"/>
      <c r="P20" s="283"/>
      <c r="Q20" s="105"/>
      <c r="R20" s="106"/>
      <c r="S20" s="280"/>
      <c r="T20" s="283"/>
      <c r="U20" s="105"/>
      <c r="V20" s="106"/>
      <c r="W20" s="280"/>
      <c r="X20" s="288"/>
    </row>
    <row r="21" spans="1:24">
      <c r="A21" s="105"/>
      <c r="B21" s="106"/>
      <c r="C21" s="280"/>
      <c r="D21" s="283"/>
      <c r="E21" s="105"/>
      <c r="F21" s="106"/>
      <c r="G21" s="280"/>
      <c r="H21" s="283"/>
      <c r="I21" s="105"/>
      <c r="J21" s="106"/>
      <c r="K21" s="280"/>
      <c r="L21" s="288"/>
      <c r="M21" s="105"/>
      <c r="N21" s="106"/>
      <c r="O21" s="280"/>
      <c r="P21" s="283"/>
      <c r="Q21" s="105"/>
      <c r="R21" s="106"/>
      <c r="S21" s="280"/>
      <c r="T21" s="283"/>
      <c r="U21" s="105"/>
      <c r="V21" s="106"/>
      <c r="W21" s="280"/>
      <c r="X21" s="288"/>
    </row>
    <row r="22" spans="1:24">
      <c r="A22" s="105"/>
      <c r="B22" s="106"/>
      <c r="C22" s="280"/>
      <c r="D22" s="283"/>
      <c r="E22" s="105"/>
      <c r="F22" s="106"/>
      <c r="G22" s="280"/>
      <c r="H22" s="283"/>
      <c r="I22" s="105"/>
      <c r="J22" s="106"/>
      <c r="K22" s="280"/>
      <c r="L22" s="288"/>
      <c r="M22" s="105"/>
      <c r="N22" s="106"/>
      <c r="O22" s="280"/>
      <c r="P22" s="283"/>
      <c r="Q22" s="105"/>
      <c r="R22" s="106"/>
      <c r="S22" s="280"/>
      <c r="T22" s="283"/>
      <c r="U22" s="105"/>
      <c r="V22" s="106"/>
      <c r="W22" s="280"/>
      <c r="X22" s="288"/>
    </row>
    <row r="23" spans="1:24" ht="13.5" thickBot="1">
      <c r="A23" s="108"/>
      <c r="B23" s="126"/>
      <c r="C23" s="282"/>
      <c r="D23" s="287"/>
      <c r="E23" s="108"/>
      <c r="F23" s="126"/>
      <c r="G23" s="282"/>
      <c r="H23" s="287"/>
      <c r="I23" s="108"/>
      <c r="J23" s="126"/>
      <c r="K23" s="282"/>
      <c r="L23" s="292"/>
      <c r="M23" s="108"/>
      <c r="N23" s="126"/>
      <c r="O23" s="282"/>
      <c r="P23" s="287"/>
      <c r="Q23" s="108"/>
      <c r="R23" s="126"/>
      <c r="S23" s="282"/>
      <c r="T23" s="287"/>
      <c r="U23" s="108"/>
      <c r="V23" s="126"/>
      <c r="W23" s="282"/>
      <c r="X23" s="292"/>
    </row>
    <row r="24" spans="1:24">
      <c r="A24" s="655" t="str">
        <f>'Poule B'!A5</f>
        <v>Vitesse/AGOVV</v>
      </c>
      <c r="B24" s="656"/>
      <c r="C24" s="656"/>
      <c r="D24" s="657"/>
      <c r="E24" s="655" t="str">
        <f>'Poule B'!A6</f>
        <v>Willem II / RKC</v>
      </c>
      <c r="F24" s="656"/>
      <c r="G24" s="656"/>
      <c r="H24" s="657"/>
      <c r="I24" s="655" t="str">
        <f>'Poule B'!A7</f>
        <v>Sparta Rotterdam</v>
      </c>
      <c r="J24" s="656"/>
      <c r="K24" s="656"/>
      <c r="L24" s="657"/>
      <c r="M24" s="655" t="str">
        <f>'Poule B'!A8</f>
        <v>PEC Zwolle</v>
      </c>
      <c r="N24" s="656"/>
      <c r="O24" s="656"/>
      <c r="P24" s="657"/>
      <c r="Q24" s="655" t="str">
        <f>'Poule B'!A9</f>
        <v>Lierse SK</v>
      </c>
      <c r="R24" s="656"/>
      <c r="S24" s="656"/>
      <c r="T24" s="657"/>
      <c r="U24" s="655" t="str">
        <f>'Poule B'!A10</f>
        <v>FC Den Bosch</v>
      </c>
      <c r="V24" s="656"/>
      <c r="W24" s="656"/>
      <c r="X24" s="657"/>
    </row>
    <row r="25" spans="1:24">
      <c r="A25" s="105"/>
      <c r="B25" s="106"/>
      <c r="C25" s="106"/>
      <c r="D25" s="123"/>
      <c r="E25" s="105"/>
      <c r="F25" s="106"/>
      <c r="G25" s="106"/>
      <c r="H25" s="123"/>
      <c r="I25" s="105"/>
      <c r="J25" s="106"/>
      <c r="K25" s="106"/>
      <c r="L25" s="107"/>
      <c r="M25" s="105"/>
      <c r="N25" s="106"/>
      <c r="O25" s="106"/>
      <c r="P25" s="123"/>
      <c r="Q25" s="105"/>
      <c r="R25" s="106"/>
      <c r="S25" s="106"/>
      <c r="T25" s="123"/>
      <c r="U25" s="105"/>
      <c r="V25" s="106"/>
      <c r="W25" s="106"/>
      <c r="X25" s="107"/>
    </row>
    <row r="26" spans="1:24">
      <c r="A26" s="293" t="s">
        <v>32</v>
      </c>
      <c r="B26" s="118" t="s">
        <v>29</v>
      </c>
      <c r="C26" s="294" t="s">
        <v>30</v>
      </c>
      <c r="D26" s="284" t="s">
        <v>31</v>
      </c>
      <c r="E26" s="295" t="s">
        <v>32</v>
      </c>
      <c r="F26" s="118" t="s">
        <v>29</v>
      </c>
      <c r="G26" s="294" t="s">
        <v>30</v>
      </c>
      <c r="H26" s="284" t="s">
        <v>31</v>
      </c>
      <c r="I26" s="295" t="s">
        <v>32</v>
      </c>
      <c r="J26" s="118" t="s">
        <v>29</v>
      </c>
      <c r="K26" s="294" t="s">
        <v>30</v>
      </c>
      <c r="L26" s="289" t="s">
        <v>31</v>
      </c>
      <c r="M26" s="293" t="s">
        <v>32</v>
      </c>
      <c r="N26" s="118" t="s">
        <v>29</v>
      </c>
      <c r="O26" s="294" t="s">
        <v>30</v>
      </c>
      <c r="P26" s="284" t="s">
        <v>31</v>
      </c>
      <c r="Q26" s="295" t="s">
        <v>32</v>
      </c>
      <c r="R26" s="118" t="s">
        <v>29</v>
      </c>
      <c r="S26" s="294" t="s">
        <v>30</v>
      </c>
      <c r="T26" s="284" t="s">
        <v>31</v>
      </c>
      <c r="U26" s="295" t="s">
        <v>32</v>
      </c>
      <c r="V26" s="118" t="s">
        <v>29</v>
      </c>
      <c r="W26" s="294" t="s">
        <v>30</v>
      </c>
      <c r="X26" s="289" t="s">
        <v>31</v>
      </c>
    </row>
    <row r="27" spans="1:24">
      <c r="A27" s="105">
        <v>23</v>
      </c>
      <c r="B27" s="106"/>
      <c r="C27" s="280">
        <v>1</v>
      </c>
      <c r="D27" s="283"/>
      <c r="E27" s="105">
        <v>8</v>
      </c>
      <c r="F27" s="106"/>
      <c r="G27" s="280">
        <v>1</v>
      </c>
      <c r="H27" s="283"/>
      <c r="I27" s="105">
        <v>18</v>
      </c>
      <c r="J27" s="106"/>
      <c r="K27" s="280">
        <v>1</v>
      </c>
      <c r="L27" s="288"/>
      <c r="M27" s="105">
        <v>8</v>
      </c>
      <c r="N27" s="106"/>
      <c r="O27" s="280">
        <v>1</v>
      </c>
      <c r="P27" s="283"/>
      <c r="Q27" s="105">
        <v>2</v>
      </c>
      <c r="R27" s="106"/>
      <c r="S27" s="280">
        <v>1</v>
      </c>
      <c r="T27" s="283"/>
      <c r="U27" s="105">
        <v>10</v>
      </c>
      <c r="V27" s="106"/>
      <c r="W27" s="280">
        <v>1</v>
      </c>
      <c r="X27" s="288"/>
    </row>
    <row r="28" spans="1:24">
      <c r="A28" s="105">
        <v>9</v>
      </c>
      <c r="B28" s="106"/>
      <c r="C28" s="280">
        <v>1</v>
      </c>
      <c r="D28" s="283"/>
      <c r="E28" s="105">
        <v>15</v>
      </c>
      <c r="F28" s="106"/>
      <c r="G28" s="280">
        <v>2</v>
      </c>
      <c r="H28" s="283"/>
      <c r="I28" s="105">
        <v>10</v>
      </c>
      <c r="J28" s="106"/>
      <c r="K28" s="280">
        <v>1</v>
      </c>
      <c r="L28" s="288">
        <v>1</v>
      </c>
      <c r="M28" s="105">
        <v>3</v>
      </c>
      <c r="N28" s="106"/>
      <c r="O28" s="280">
        <v>1</v>
      </c>
      <c r="P28" s="283"/>
      <c r="Q28" s="105">
        <v>3</v>
      </c>
      <c r="R28" s="106"/>
      <c r="S28" s="280">
        <v>1</v>
      </c>
      <c r="T28" s="283"/>
      <c r="U28" s="105"/>
      <c r="V28" s="106"/>
      <c r="W28" s="280"/>
      <c r="X28" s="288"/>
    </row>
    <row r="29" spans="1:24">
      <c r="A29" s="105">
        <v>21</v>
      </c>
      <c r="B29" s="106"/>
      <c r="C29" s="280">
        <v>1</v>
      </c>
      <c r="D29" s="283"/>
      <c r="E29" s="105">
        <v>7</v>
      </c>
      <c r="F29" s="106"/>
      <c r="G29" s="280">
        <v>1</v>
      </c>
      <c r="H29" s="283"/>
      <c r="I29" s="105">
        <v>11</v>
      </c>
      <c r="J29" s="106"/>
      <c r="K29" s="280">
        <v>1</v>
      </c>
      <c r="L29" s="288"/>
      <c r="M29" s="105"/>
      <c r="N29" s="106"/>
      <c r="O29" s="280"/>
      <c r="P29" s="283"/>
      <c r="Q29" s="105">
        <v>11</v>
      </c>
      <c r="R29" s="106"/>
      <c r="S29" s="280">
        <v>1</v>
      </c>
      <c r="T29" s="283"/>
      <c r="U29" s="105"/>
      <c r="V29" s="106"/>
      <c r="W29" s="280"/>
      <c r="X29" s="288"/>
    </row>
    <row r="30" spans="1:24">
      <c r="A30" s="105">
        <v>23</v>
      </c>
      <c r="B30" s="106"/>
      <c r="C30" s="280">
        <v>1</v>
      </c>
      <c r="D30" s="283"/>
      <c r="E30" s="105">
        <v>5</v>
      </c>
      <c r="F30" s="106"/>
      <c r="G30" s="280">
        <v>1</v>
      </c>
      <c r="H30" s="283"/>
      <c r="I30" s="105"/>
      <c r="J30" s="106"/>
      <c r="K30" s="280"/>
      <c r="L30" s="288"/>
      <c r="M30" s="105"/>
      <c r="N30" s="106"/>
      <c r="O30" s="280"/>
      <c r="P30" s="283"/>
      <c r="Q30" s="105">
        <v>9</v>
      </c>
      <c r="R30" s="106"/>
      <c r="S30" s="280">
        <v>1</v>
      </c>
      <c r="T30" s="283"/>
      <c r="U30" s="105"/>
      <c r="V30" s="106"/>
      <c r="W30" s="280"/>
      <c r="X30" s="288"/>
    </row>
    <row r="31" spans="1:24">
      <c r="A31" s="105"/>
      <c r="B31" s="106"/>
      <c r="C31" s="280"/>
      <c r="D31" s="283"/>
      <c r="E31" s="105">
        <v>9</v>
      </c>
      <c r="F31" s="106"/>
      <c r="G31" s="280">
        <v>1</v>
      </c>
      <c r="H31" s="283"/>
      <c r="I31" s="105"/>
      <c r="J31" s="106"/>
      <c r="K31" s="280"/>
      <c r="L31" s="288"/>
      <c r="M31" s="105"/>
      <c r="N31" s="106"/>
      <c r="O31" s="280"/>
      <c r="P31" s="283"/>
      <c r="Q31" s="105"/>
      <c r="R31" s="106"/>
      <c r="S31" s="280"/>
      <c r="T31" s="283"/>
      <c r="U31" s="105"/>
      <c r="V31" s="106"/>
      <c r="W31" s="280"/>
      <c r="X31" s="288"/>
    </row>
    <row r="32" spans="1:24">
      <c r="A32" s="105"/>
      <c r="B32" s="106"/>
      <c r="C32" s="280"/>
      <c r="D32" s="283"/>
      <c r="E32" s="105">
        <v>18</v>
      </c>
      <c r="F32" s="106"/>
      <c r="G32" s="280">
        <v>1</v>
      </c>
      <c r="H32" s="283"/>
      <c r="I32" s="105"/>
      <c r="J32" s="106"/>
      <c r="K32" s="280"/>
      <c r="L32" s="288"/>
      <c r="M32" s="105"/>
      <c r="N32" s="106"/>
      <c r="O32" s="280"/>
      <c r="P32" s="283"/>
      <c r="Q32" s="105"/>
      <c r="R32" s="106"/>
      <c r="S32" s="280"/>
      <c r="T32" s="283"/>
      <c r="U32" s="105"/>
      <c r="V32" s="106"/>
      <c r="W32" s="280"/>
      <c r="X32" s="288"/>
    </row>
    <row r="33" spans="1:24">
      <c r="A33" s="103"/>
      <c r="B33" s="118"/>
      <c r="C33" s="281"/>
      <c r="D33" s="284"/>
      <c r="E33" s="103"/>
      <c r="F33" s="118"/>
      <c r="G33" s="281"/>
      <c r="H33" s="284"/>
      <c r="I33" s="103"/>
      <c r="J33" s="118"/>
      <c r="K33" s="281"/>
      <c r="L33" s="289"/>
      <c r="M33" s="105"/>
      <c r="N33" s="118"/>
      <c r="O33" s="280"/>
      <c r="P33" s="284"/>
      <c r="Q33" s="103"/>
      <c r="R33" s="118"/>
      <c r="S33" s="281"/>
      <c r="T33" s="284"/>
      <c r="U33" s="103"/>
      <c r="V33" s="118"/>
      <c r="W33" s="281"/>
      <c r="X33" s="289"/>
    </row>
    <row r="34" spans="1:24">
      <c r="A34" s="103"/>
      <c r="B34" s="104"/>
      <c r="C34" s="281"/>
      <c r="D34" s="285"/>
      <c r="E34" s="103"/>
      <c r="F34" s="104"/>
      <c r="G34" s="281"/>
      <c r="H34" s="285"/>
      <c r="I34" s="103"/>
      <c r="J34" s="104"/>
      <c r="K34" s="281"/>
      <c r="L34" s="290"/>
      <c r="M34" s="105"/>
      <c r="N34" s="106"/>
      <c r="O34" s="280"/>
      <c r="P34" s="285"/>
      <c r="Q34" s="103"/>
      <c r="R34" s="104"/>
      <c r="S34" s="281"/>
      <c r="T34" s="285"/>
      <c r="U34" s="103"/>
      <c r="V34" s="104"/>
      <c r="W34" s="281"/>
      <c r="X34" s="290"/>
    </row>
    <row r="35" spans="1:24">
      <c r="A35" s="103"/>
      <c r="B35" s="104"/>
      <c r="C35" s="281"/>
      <c r="D35" s="285"/>
      <c r="E35" s="103"/>
      <c r="F35" s="104"/>
      <c r="G35" s="281"/>
      <c r="H35" s="285"/>
      <c r="I35" s="103"/>
      <c r="J35" s="104"/>
      <c r="K35" s="281"/>
      <c r="L35" s="290"/>
      <c r="M35" s="105"/>
      <c r="N35" s="106"/>
      <c r="O35" s="280"/>
      <c r="P35" s="285"/>
      <c r="Q35" s="103"/>
      <c r="R35" s="104"/>
      <c r="S35" s="281"/>
      <c r="T35" s="285"/>
      <c r="U35" s="103"/>
      <c r="V35" s="104"/>
      <c r="W35" s="281"/>
      <c r="X35" s="290"/>
    </row>
    <row r="36" spans="1:24">
      <c r="A36" s="103"/>
      <c r="B36" s="119"/>
      <c r="C36" s="281"/>
      <c r="D36" s="286"/>
      <c r="E36" s="103"/>
      <c r="F36" s="119"/>
      <c r="G36" s="281"/>
      <c r="H36" s="286"/>
      <c r="I36" s="103"/>
      <c r="J36" s="119"/>
      <c r="K36" s="281"/>
      <c r="L36" s="291"/>
      <c r="M36" s="105"/>
      <c r="N36" s="118"/>
      <c r="O36" s="280"/>
      <c r="P36" s="286"/>
      <c r="Q36" s="103"/>
      <c r="R36" s="119"/>
      <c r="S36" s="281"/>
      <c r="T36" s="286"/>
      <c r="U36" s="103"/>
      <c r="V36" s="119"/>
      <c r="W36" s="281"/>
      <c r="X36" s="291"/>
    </row>
    <row r="37" spans="1:24">
      <c r="A37" s="103"/>
      <c r="B37" s="106"/>
      <c r="C37" s="281"/>
      <c r="D37" s="283"/>
      <c r="E37" s="103"/>
      <c r="F37" s="106"/>
      <c r="G37" s="281"/>
      <c r="H37" s="283"/>
      <c r="I37" s="103"/>
      <c r="J37" s="106"/>
      <c r="K37" s="281"/>
      <c r="L37" s="288"/>
      <c r="M37" s="105"/>
      <c r="N37" s="106"/>
      <c r="O37" s="280"/>
      <c r="P37" s="283"/>
      <c r="Q37" s="103"/>
      <c r="R37" s="106"/>
      <c r="S37" s="281"/>
      <c r="T37" s="283"/>
      <c r="U37" s="103"/>
      <c r="V37" s="106"/>
      <c r="W37" s="281"/>
      <c r="X37" s="288"/>
    </row>
    <row r="38" spans="1:24">
      <c r="A38" s="105"/>
      <c r="B38" s="106"/>
      <c r="C38" s="280"/>
      <c r="D38" s="283"/>
      <c r="E38" s="105"/>
      <c r="F38" s="106"/>
      <c r="G38" s="280"/>
      <c r="H38" s="283"/>
      <c r="I38" s="105"/>
      <c r="J38" s="106"/>
      <c r="K38" s="280"/>
      <c r="L38" s="288"/>
      <c r="M38" s="105"/>
      <c r="N38" s="106"/>
      <c r="O38" s="280"/>
      <c r="P38" s="283"/>
      <c r="Q38" s="105"/>
      <c r="R38" s="106"/>
      <c r="S38" s="280"/>
      <c r="T38" s="283"/>
      <c r="U38" s="105"/>
      <c r="V38" s="106"/>
      <c r="W38" s="280"/>
      <c r="X38" s="288"/>
    </row>
    <row r="39" spans="1:24">
      <c r="A39" s="105"/>
      <c r="B39" s="106"/>
      <c r="C39" s="280"/>
      <c r="D39" s="283"/>
      <c r="E39" s="105"/>
      <c r="F39" s="106"/>
      <c r="G39" s="280"/>
      <c r="H39" s="283"/>
      <c r="I39" s="105"/>
      <c r="J39" s="106"/>
      <c r="K39" s="280"/>
      <c r="L39" s="288"/>
      <c r="M39" s="105"/>
      <c r="N39" s="106"/>
      <c r="O39" s="280"/>
      <c r="P39" s="283"/>
      <c r="Q39" s="105"/>
      <c r="R39" s="106"/>
      <c r="S39" s="280"/>
      <c r="T39" s="283"/>
      <c r="U39" s="105"/>
      <c r="V39" s="106"/>
      <c r="W39" s="280"/>
      <c r="X39" s="288"/>
    </row>
    <row r="40" spans="1:24">
      <c r="A40" s="105"/>
      <c r="B40" s="106"/>
      <c r="C40" s="280"/>
      <c r="D40" s="283"/>
      <c r="E40" s="105"/>
      <c r="F40" s="106"/>
      <c r="G40" s="280"/>
      <c r="H40" s="283"/>
      <c r="I40" s="105"/>
      <c r="J40" s="106"/>
      <c r="K40" s="280"/>
      <c r="L40" s="288"/>
      <c r="M40" s="105"/>
      <c r="N40" s="106"/>
      <c r="O40" s="280"/>
      <c r="P40" s="283"/>
      <c r="Q40" s="105"/>
      <c r="R40" s="106"/>
      <c r="S40" s="280"/>
      <c r="T40" s="283"/>
      <c r="U40" s="105"/>
      <c r="V40" s="106"/>
      <c r="W40" s="280"/>
      <c r="X40" s="288"/>
    </row>
    <row r="41" spans="1:24">
      <c r="A41" s="105"/>
      <c r="B41" s="106"/>
      <c r="C41" s="280"/>
      <c r="D41" s="283"/>
      <c r="E41" s="105"/>
      <c r="F41" s="106"/>
      <c r="G41" s="280"/>
      <c r="H41" s="283"/>
      <c r="I41" s="105"/>
      <c r="J41" s="106"/>
      <c r="K41" s="280"/>
      <c r="L41" s="288"/>
      <c r="M41" s="105"/>
      <c r="N41" s="106"/>
      <c r="O41" s="280"/>
      <c r="P41" s="283"/>
      <c r="Q41" s="105"/>
      <c r="R41" s="106"/>
      <c r="S41" s="280"/>
      <c r="T41" s="283"/>
      <c r="U41" s="105"/>
      <c r="V41" s="106"/>
      <c r="W41" s="280"/>
      <c r="X41" s="288"/>
    </row>
    <row r="42" spans="1:24">
      <c r="A42" s="105"/>
      <c r="B42" s="106"/>
      <c r="C42" s="280"/>
      <c r="D42" s="283"/>
      <c r="E42" s="105"/>
      <c r="F42" s="106"/>
      <c r="G42" s="280"/>
      <c r="H42" s="283"/>
      <c r="I42" s="105"/>
      <c r="J42" s="106"/>
      <c r="K42" s="280"/>
      <c r="L42" s="288"/>
      <c r="M42" s="105"/>
      <c r="N42" s="106"/>
      <c r="O42" s="280"/>
      <c r="P42" s="283"/>
      <c r="Q42" s="105"/>
      <c r="R42" s="106"/>
      <c r="S42" s="280"/>
      <c r="T42" s="283"/>
      <c r="U42" s="105"/>
      <c r="V42" s="106"/>
      <c r="W42" s="280"/>
      <c r="X42" s="288"/>
    </row>
    <row r="43" spans="1:24">
      <c r="A43" s="105"/>
      <c r="B43" s="106"/>
      <c r="C43" s="280"/>
      <c r="D43" s="283"/>
      <c r="E43" s="105"/>
      <c r="F43" s="106"/>
      <c r="G43" s="280"/>
      <c r="H43" s="283"/>
      <c r="I43" s="105"/>
      <c r="J43" s="106"/>
      <c r="K43" s="280"/>
      <c r="L43" s="288"/>
      <c r="M43" s="105"/>
      <c r="N43" s="106"/>
      <c r="O43" s="280"/>
      <c r="P43" s="283"/>
      <c r="Q43" s="105"/>
      <c r="R43" s="106"/>
      <c r="S43" s="280"/>
      <c r="T43" s="283"/>
      <c r="U43" s="105"/>
      <c r="V43" s="106"/>
      <c r="W43" s="280"/>
      <c r="X43" s="288"/>
    </row>
    <row r="44" spans="1:24">
      <c r="A44" s="105"/>
      <c r="B44" s="106"/>
      <c r="C44" s="280"/>
      <c r="D44" s="283"/>
      <c r="E44" s="105"/>
      <c r="F44" s="106"/>
      <c r="G44" s="280"/>
      <c r="H44" s="283"/>
      <c r="I44" s="105"/>
      <c r="J44" s="106"/>
      <c r="K44" s="280"/>
      <c r="L44" s="288"/>
      <c r="M44" s="105"/>
      <c r="N44" s="106"/>
      <c r="O44" s="280"/>
      <c r="P44" s="283"/>
      <c r="Q44" s="105"/>
      <c r="R44" s="106"/>
      <c r="S44" s="280"/>
      <c r="T44" s="283"/>
      <c r="U44" s="105"/>
      <c r="V44" s="106"/>
      <c r="W44" s="280"/>
      <c r="X44" s="288"/>
    </row>
    <row r="45" spans="1:24">
      <c r="A45" s="105"/>
      <c r="B45" s="106"/>
      <c r="C45" s="280"/>
      <c r="D45" s="283"/>
      <c r="E45" s="105"/>
      <c r="F45" s="106"/>
      <c r="G45" s="280"/>
      <c r="H45" s="283"/>
      <c r="I45" s="105"/>
      <c r="J45" s="106"/>
      <c r="K45" s="280"/>
      <c r="L45" s="288"/>
      <c r="M45" s="105"/>
      <c r="N45" s="106"/>
      <c r="O45" s="280"/>
      <c r="P45" s="283"/>
      <c r="Q45" s="105"/>
      <c r="R45" s="106"/>
      <c r="S45" s="280"/>
      <c r="T45" s="283"/>
      <c r="U45" s="105"/>
      <c r="V45" s="106"/>
      <c r="W45" s="280"/>
      <c r="X45" s="288"/>
    </row>
    <row r="46" spans="1:24" ht="13.5" thickBot="1">
      <c r="A46" s="108"/>
      <c r="B46" s="126"/>
      <c r="C46" s="282"/>
      <c r="D46" s="287"/>
      <c r="E46" s="108"/>
      <c r="F46" s="126"/>
      <c r="G46" s="282"/>
      <c r="H46" s="287"/>
      <c r="I46" s="108"/>
      <c r="J46" s="126"/>
      <c r="K46" s="282"/>
      <c r="L46" s="292"/>
      <c r="M46" s="108"/>
      <c r="N46" s="126"/>
      <c r="O46" s="282"/>
      <c r="P46" s="287"/>
      <c r="Q46" s="108"/>
      <c r="R46" s="126"/>
      <c r="S46" s="282"/>
      <c r="T46" s="287"/>
      <c r="U46" s="108"/>
      <c r="V46" s="126"/>
      <c r="W46" s="282"/>
      <c r="X46" s="292"/>
    </row>
    <row r="75" spans="1:12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</row>
    <row r="76" spans="1:12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</row>
    <row r="77" spans="1:12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</row>
    <row r="78" spans="1:12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</row>
    <row r="79" spans="1:12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</row>
    <row r="80" spans="1:12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</row>
    <row r="81" spans="1:12">
      <c r="B81" s="113"/>
      <c r="D81" s="113"/>
      <c r="F81" s="113"/>
      <c r="H81" s="113"/>
      <c r="J81" s="113"/>
      <c r="L81" s="113"/>
    </row>
    <row r="84" spans="1:12">
      <c r="B84" s="112"/>
      <c r="D84" s="112"/>
      <c r="F84" s="112"/>
      <c r="H84" s="112"/>
      <c r="J84" s="112"/>
      <c r="L84" s="112"/>
    </row>
    <row r="85" spans="1:12">
      <c r="B85" s="111"/>
      <c r="D85" s="111"/>
      <c r="F85" s="111"/>
      <c r="H85" s="111"/>
      <c r="J85" s="111"/>
      <c r="L85" s="111"/>
    </row>
    <row r="86" spans="1:12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</row>
    <row r="87" spans="1:12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</row>
    <row r="88" spans="1:12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</row>
    <row r="89" spans="1:12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</row>
    <row r="90" spans="1:12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</row>
    <row r="91" spans="1:12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</row>
    <row r="92" spans="1:1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</row>
    <row r="93" spans="1:12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</row>
    <row r="94" spans="1:12">
      <c r="B94" s="113"/>
      <c r="D94" s="113"/>
      <c r="F94" s="113"/>
      <c r="H94" s="113"/>
      <c r="J94" s="113"/>
      <c r="L94" s="113"/>
    </row>
    <row r="97" spans="1:12">
      <c r="B97" s="112"/>
      <c r="D97" s="112"/>
      <c r="F97" s="112"/>
      <c r="H97" s="112"/>
      <c r="J97" s="112"/>
      <c r="L97" s="112"/>
    </row>
    <row r="98" spans="1:12">
      <c r="B98" s="111"/>
      <c r="D98" s="111"/>
      <c r="F98" s="111"/>
      <c r="H98" s="111"/>
      <c r="J98" s="111"/>
      <c r="L98" s="111"/>
    </row>
    <row r="99" spans="1:12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</row>
    <row r="100" spans="1:12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</row>
    <row r="101" spans="1:12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</row>
    <row r="102" spans="1:1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</row>
    <row r="103" spans="1:12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</row>
    <row r="104" spans="1:12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</row>
    <row r="105" spans="1:12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</row>
    <row r="106" spans="1:12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</row>
    <row r="107" spans="1:12">
      <c r="B107" s="113"/>
      <c r="D107" s="113"/>
      <c r="F107" s="113"/>
      <c r="H107" s="113"/>
      <c r="J107" s="113"/>
      <c r="L107" s="113"/>
    </row>
    <row r="114" spans="1:12">
      <c r="B114" s="112"/>
      <c r="D114" s="112"/>
      <c r="F114" s="112"/>
      <c r="H114" s="112"/>
      <c r="J114" s="112"/>
      <c r="L114" s="112"/>
    </row>
    <row r="115" spans="1:12">
      <c r="B115" s="111"/>
      <c r="D115" s="111"/>
      <c r="F115" s="111"/>
      <c r="H115" s="111"/>
      <c r="J115" s="111"/>
      <c r="L115" s="111"/>
    </row>
    <row r="116" spans="1:12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</row>
    <row r="117" spans="1:12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</row>
    <row r="118" spans="1:12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</row>
    <row r="119" spans="1:12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</row>
    <row r="120" spans="1:12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</row>
    <row r="121" spans="1:12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</row>
    <row r="122" spans="1:1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</row>
    <row r="123" spans="1:12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</row>
    <row r="124" spans="1:12">
      <c r="B124" s="113"/>
      <c r="D124" s="113"/>
      <c r="F124" s="113"/>
      <c r="H124" s="113"/>
      <c r="J124" s="113"/>
      <c r="L124" s="113"/>
    </row>
    <row r="127" spans="1:12">
      <c r="B127" s="112"/>
      <c r="D127" s="112"/>
      <c r="F127" s="112"/>
      <c r="H127" s="112"/>
      <c r="J127" s="112"/>
      <c r="L127" s="112"/>
    </row>
    <row r="128" spans="1:12">
      <c r="B128" s="111"/>
      <c r="D128" s="111"/>
      <c r="F128" s="111"/>
      <c r="H128" s="111"/>
      <c r="J128" s="111"/>
      <c r="L128" s="111"/>
    </row>
    <row r="129" spans="1:12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</row>
    <row r="130" spans="1:12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</row>
    <row r="131" spans="1:12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</row>
    <row r="132" spans="1:1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</row>
    <row r="133" spans="1:12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</row>
    <row r="134" spans="1:12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</row>
    <row r="135" spans="1:12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</row>
    <row r="136" spans="1:12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</row>
    <row r="137" spans="1:12">
      <c r="B137" s="113"/>
      <c r="D137" s="113"/>
      <c r="F137" s="113"/>
      <c r="H137" s="113"/>
      <c r="J137" s="113"/>
      <c r="L137" s="113"/>
    </row>
    <row r="140" spans="1:12">
      <c r="B140" s="112"/>
      <c r="D140" s="112"/>
      <c r="F140" s="112"/>
      <c r="H140" s="112"/>
      <c r="J140" s="112"/>
      <c r="L140" s="112"/>
    </row>
    <row r="141" spans="1:12">
      <c r="B141" s="111"/>
      <c r="D141" s="111"/>
      <c r="F141" s="111"/>
      <c r="H141" s="111"/>
      <c r="J141" s="111"/>
      <c r="L141" s="111"/>
    </row>
    <row r="142" spans="1:1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</row>
    <row r="143" spans="1:1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</row>
    <row r="144" spans="1:12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</row>
    <row r="145" spans="1:12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</row>
    <row r="146" spans="1:12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</row>
    <row r="147" spans="1:12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</row>
    <row r="148" spans="1:12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</row>
    <row r="149" spans="1:12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</row>
    <row r="150" spans="1:12">
      <c r="B150" s="113"/>
      <c r="D150" s="113"/>
      <c r="F150" s="113"/>
      <c r="H150" s="113"/>
      <c r="J150" s="113"/>
      <c r="L150" s="113"/>
    </row>
    <row r="153" spans="1:12">
      <c r="B153" s="112"/>
      <c r="D153" s="112"/>
      <c r="F153" s="112"/>
      <c r="H153" s="112"/>
      <c r="J153" s="112"/>
      <c r="L153" s="112"/>
    </row>
    <row r="154" spans="1:12">
      <c r="B154" s="111"/>
      <c r="D154" s="111"/>
      <c r="F154" s="111"/>
      <c r="H154" s="111"/>
      <c r="J154" s="111"/>
      <c r="L154" s="111"/>
    </row>
    <row r="155" spans="1:12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</row>
    <row r="156" spans="1:12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</row>
    <row r="157" spans="1:12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</row>
    <row r="158" spans="1:12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</row>
    <row r="159" spans="1:12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</row>
    <row r="160" spans="1:12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</row>
    <row r="161" spans="1:12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</row>
    <row r="162" spans="1:1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</row>
    <row r="163" spans="1:12">
      <c r="B163" s="113"/>
      <c r="D163" s="113"/>
      <c r="F163" s="113"/>
      <c r="H163" s="113"/>
      <c r="J163" s="113"/>
      <c r="L163" s="113"/>
    </row>
    <row r="170" spans="1:12">
      <c r="B170" s="112"/>
      <c r="D170" s="112"/>
      <c r="F170" s="112"/>
      <c r="H170" s="112"/>
      <c r="J170" s="112"/>
      <c r="L170" s="112"/>
    </row>
    <row r="171" spans="1:12">
      <c r="B171" s="111"/>
      <c r="D171" s="111"/>
      <c r="F171" s="111"/>
      <c r="H171" s="111"/>
      <c r="J171" s="111"/>
      <c r="L171" s="111"/>
    </row>
    <row r="172" spans="1:1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</row>
    <row r="173" spans="1:12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</row>
    <row r="174" spans="1:12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</row>
    <row r="175" spans="1:12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</row>
    <row r="176" spans="1:12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</row>
    <row r="177" spans="1:12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</row>
    <row r="178" spans="1:12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</row>
    <row r="179" spans="1:12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</row>
    <row r="180" spans="1:12">
      <c r="B180" s="113"/>
      <c r="D180" s="113"/>
      <c r="F180" s="113"/>
      <c r="H180" s="113"/>
      <c r="J180" s="113"/>
      <c r="L180" s="113"/>
    </row>
    <row r="183" spans="1:12">
      <c r="B183" s="112"/>
      <c r="D183" s="112"/>
      <c r="F183" s="112"/>
      <c r="H183" s="112"/>
      <c r="J183" s="112"/>
      <c r="L183" s="112"/>
    </row>
    <row r="184" spans="1:12">
      <c r="B184" s="111"/>
      <c r="D184" s="111"/>
      <c r="F184" s="111"/>
      <c r="H184" s="111"/>
      <c r="J184" s="111"/>
      <c r="L184" s="111"/>
    </row>
    <row r="185" spans="1:12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</row>
    <row r="186" spans="1:12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</row>
    <row r="187" spans="1:12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</row>
    <row r="188" spans="1:12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</row>
    <row r="189" spans="1:12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</row>
    <row r="190" spans="1:12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</row>
    <row r="191" spans="1:12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</row>
    <row r="192" spans="1:1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</row>
    <row r="193" spans="1:12">
      <c r="B193" s="113"/>
      <c r="D193" s="113"/>
      <c r="F193" s="113"/>
      <c r="H193" s="113"/>
      <c r="J193" s="113"/>
      <c r="L193" s="113"/>
    </row>
    <row r="196" spans="1:12">
      <c r="B196" s="112"/>
      <c r="D196" s="112"/>
      <c r="F196" s="112"/>
      <c r="H196" s="112"/>
      <c r="J196" s="112"/>
      <c r="L196" s="112"/>
    </row>
    <row r="197" spans="1:12">
      <c r="B197" s="111"/>
      <c r="D197" s="111"/>
      <c r="F197" s="111"/>
      <c r="H197" s="111"/>
      <c r="J197" s="111"/>
      <c r="L197" s="111"/>
    </row>
    <row r="198" spans="1:12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</row>
    <row r="199" spans="1:12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</row>
    <row r="200" spans="1:12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</row>
    <row r="201" spans="1:12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</row>
    <row r="202" spans="1:1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</row>
    <row r="203" spans="1:12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</row>
    <row r="204" spans="1:12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</row>
    <row r="205" spans="1:12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</row>
    <row r="206" spans="1:12">
      <c r="B206" s="113"/>
      <c r="D206" s="113"/>
      <c r="F206" s="113"/>
      <c r="H206" s="113"/>
      <c r="J206" s="113"/>
      <c r="L206" s="113"/>
    </row>
    <row r="209" spans="1:12">
      <c r="B209" s="112"/>
      <c r="D209" s="112"/>
      <c r="F209" s="112"/>
      <c r="H209" s="112"/>
      <c r="J209" s="112"/>
      <c r="L209" s="112"/>
    </row>
    <row r="210" spans="1:12">
      <c r="B210" s="111"/>
      <c r="D210" s="111"/>
      <c r="F210" s="111"/>
      <c r="H210" s="111"/>
      <c r="J210" s="111"/>
      <c r="L210" s="111"/>
    </row>
    <row r="211" spans="1:12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</row>
    <row r="212" spans="1: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</row>
    <row r="213" spans="1:12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</row>
    <row r="214" spans="1:12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</row>
    <row r="215" spans="1:12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</row>
    <row r="216" spans="1:12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</row>
    <row r="217" spans="1:12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</row>
    <row r="218" spans="1:12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</row>
    <row r="219" spans="1:12">
      <c r="B219" s="113"/>
      <c r="D219" s="113"/>
      <c r="F219" s="113"/>
      <c r="H219" s="113"/>
      <c r="J219" s="113"/>
      <c r="L219" s="113"/>
    </row>
  </sheetData>
  <mergeCells count="12">
    <mergeCell ref="M1:P1"/>
    <mergeCell ref="Q1:T1"/>
    <mergeCell ref="U1:X1"/>
    <mergeCell ref="A24:D24"/>
    <mergeCell ref="E24:H24"/>
    <mergeCell ref="I24:L24"/>
    <mergeCell ref="Q24:T24"/>
    <mergeCell ref="U24:X24"/>
    <mergeCell ref="M24:P24"/>
    <mergeCell ref="A1:D1"/>
    <mergeCell ref="F1:H1"/>
    <mergeCell ref="I1:L1"/>
  </mergeCells>
  <phoneticPr fontId="0" type="noConversion"/>
  <pageMargins left="0.75" right="0.75" top="1" bottom="1" header="0.5" footer="0.5"/>
  <pageSetup paperSize="9" orientation="portrait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9"/>
  <sheetViews>
    <sheetView zoomScale="75" workbookViewId="0">
      <selection activeCell="J8" sqref="J8"/>
    </sheetView>
  </sheetViews>
  <sheetFormatPr defaultRowHeight="12.75"/>
  <cols>
    <col min="1" max="1" width="43.85546875" style="46" customWidth="1"/>
    <col min="2" max="2" width="41.42578125" style="44" customWidth="1"/>
    <col min="3" max="3" width="18.7109375" style="44" customWidth="1"/>
    <col min="4" max="4" width="13.7109375" style="44" customWidth="1"/>
    <col min="5" max="5" width="8.7109375" style="44" customWidth="1"/>
    <col min="6" max="6" width="13.7109375" style="44" customWidth="1"/>
    <col min="7" max="7" width="8.7109375" style="44" customWidth="1"/>
    <col min="8" max="8" width="13.7109375" style="44" customWidth="1"/>
    <col min="9" max="9" width="8.7109375" style="44" customWidth="1"/>
    <col min="10" max="10" width="13.7109375" style="44" customWidth="1"/>
    <col min="11" max="11" width="8.7109375" style="44" customWidth="1"/>
    <col min="12" max="12" width="13.7109375" style="44" customWidth="1"/>
    <col min="13" max="16384" width="9.140625" style="44"/>
  </cols>
  <sheetData>
    <row r="1" spans="1:22" ht="30" customHeight="1" thickBot="1">
      <c r="A1" s="173" t="s">
        <v>117</v>
      </c>
      <c r="B1" s="174"/>
      <c r="C1" s="175"/>
      <c r="D1" s="175"/>
    </row>
    <row r="2" spans="1:22" ht="30" customHeight="1" thickBot="1">
      <c r="A2" s="175"/>
      <c r="B2" s="175"/>
      <c r="C2" s="175"/>
      <c r="F2" s="98"/>
      <c r="H2" s="98"/>
      <c r="J2" s="98"/>
      <c r="L2" s="98"/>
    </row>
    <row r="3" spans="1:22" ht="30" customHeight="1" thickBot="1">
      <c r="A3" s="176" t="s">
        <v>51</v>
      </c>
      <c r="B3" s="176" t="s">
        <v>52</v>
      </c>
      <c r="C3" s="377" t="s">
        <v>53</v>
      </c>
      <c r="D3" s="229" t="s">
        <v>66</v>
      </c>
      <c r="E3" s="376" t="s">
        <v>176</v>
      </c>
      <c r="F3" s="97"/>
      <c r="H3" s="97"/>
      <c r="J3" s="97"/>
      <c r="L3" s="97"/>
    </row>
    <row r="4" spans="1:22" ht="30" customHeight="1" thickBot="1">
      <c r="A4" s="383" t="s">
        <v>69</v>
      </c>
      <c r="B4" s="384" t="s">
        <v>133</v>
      </c>
      <c r="C4" s="385">
        <v>5</v>
      </c>
      <c r="D4" s="403">
        <v>16</v>
      </c>
      <c r="E4" s="409" t="s">
        <v>181</v>
      </c>
      <c r="F4" s="97"/>
      <c r="G4" s="97"/>
      <c r="H4" s="97"/>
      <c r="I4" s="97"/>
      <c r="J4" s="97"/>
      <c r="K4" s="97"/>
      <c r="L4" s="97"/>
    </row>
    <row r="5" spans="1:22" ht="30" customHeight="1" thickBot="1">
      <c r="A5" s="386" t="s">
        <v>147</v>
      </c>
      <c r="B5" s="379" t="s">
        <v>46</v>
      </c>
      <c r="C5" s="380">
        <v>6</v>
      </c>
      <c r="D5" s="404">
        <v>23</v>
      </c>
      <c r="E5" s="409" t="s">
        <v>181</v>
      </c>
      <c r="F5" s="97"/>
      <c r="G5" s="97"/>
      <c r="H5" s="97"/>
      <c r="I5" s="97"/>
      <c r="J5" s="97"/>
      <c r="K5" s="97"/>
      <c r="L5" s="97"/>
    </row>
    <row r="6" spans="1:22" ht="30" customHeight="1" thickBot="1">
      <c r="A6" s="386" t="s">
        <v>146</v>
      </c>
      <c r="B6" s="379" t="s">
        <v>142</v>
      </c>
      <c r="C6" s="380">
        <v>3</v>
      </c>
      <c r="D6" s="404">
        <v>17</v>
      </c>
      <c r="E6" s="409" t="s">
        <v>181</v>
      </c>
      <c r="F6" s="97"/>
      <c r="G6" s="97"/>
      <c r="H6" s="97"/>
      <c r="I6" s="97"/>
      <c r="J6" s="97"/>
      <c r="K6" s="97"/>
      <c r="L6" s="97"/>
    </row>
    <row r="7" spans="1:22" ht="30" customHeight="1" thickBot="1">
      <c r="A7" s="386" t="s">
        <v>67</v>
      </c>
      <c r="B7" s="379" t="s">
        <v>135</v>
      </c>
      <c r="C7" s="380">
        <v>4</v>
      </c>
      <c r="D7" s="404">
        <v>20</v>
      </c>
      <c r="E7" s="409" t="s">
        <v>181</v>
      </c>
      <c r="F7" s="97"/>
      <c r="G7" s="97"/>
      <c r="H7" s="97"/>
      <c r="I7" s="97"/>
      <c r="J7" s="97"/>
      <c r="K7" s="97"/>
      <c r="L7" s="97"/>
    </row>
    <row r="8" spans="1:22" ht="30" customHeight="1" thickBot="1">
      <c r="A8" s="387" t="s">
        <v>36</v>
      </c>
      <c r="B8" s="379" t="s">
        <v>152</v>
      </c>
      <c r="C8" s="380">
        <v>7</v>
      </c>
      <c r="D8" s="404">
        <v>17</v>
      </c>
      <c r="E8" s="409" t="s">
        <v>181</v>
      </c>
      <c r="F8" s="97"/>
      <c r="G8" s="97"/>
      <c r="H8" s="97"/>
      <c r="I8" s="97"/>
      <c r="J8" s="97"/>
      <c r="K8" s="97"/>
      <c r="L8" s="97"/>
    </row>
    <row r="9" spans="1:22" ht="30" customHeight="1" thickBot="1">
      <c r="A9" s="388" t="s">
        <v>120</v>
      </c>
      <c r="B9" s="389" t="s">
        <v>136</v>
      </c>
      <c r="C9" s="390">
        <v>8</v>
      </c>
      <c r="D9" s="405">
        <v>17</v>
      </c>
      <c r="E9" s="409" t="s">
        <v>181</v>
      </c>
      <c r="F9" s="97"/>
      <c r="G9" s="97"/>
      <c r="H9" s="97"/>
      <c r="I9" s="97"/>
      <c r="J9" s="97"/>
      <c r="K9" s="97"/>
      <c r="L9" s="97"/>
    </row>
    <row r="10" spans="1:22" ht="30" customHeight="1" thickBot="1">
      <c r="A10" s="395" t="s">
        <v>68</v>
      </c>
      <c r="B10" s="396" t="s">
        <v>139</v>
      </c>
      <c r="C10" s="397">
        <v>11</v>
      </c>
      <c r="D10" s="406">
        <v>18</v>
      </c>
      <c r="E10" s="409" t="s">
        <v>180</v>
      </c>
      <c r="F10" s="97"/>
      <c r="G10" s="97"/>
      <c r="H10" s="97"/>
      <c r="I10" s="97"/>
      <c r="J10" s="97"/>
      <c r="K10" s="97"/>
      <c r="L10" s="97"/>
    </row>
    <row r="11" spans="1:22" ht="30" customHeight="1" thickBot="1">
      <c r="A11" s="398" t="s">
        <v>148</v>
      </c>
      <c r="B11" s="381" t="s">
        <v>140</v>
      </c>
      <c r="C11" s="382">
        <v>10</v>
      </c>
      <c r="D11" s="407">
        <v>17</v>
      </c>
      <c r="E11" s="409" t="s">
        <v>180</v>
      </c>
      <c r="F11" s="97"/>
      <c r="G11" s="97"/>
      <c r="H11" s="97"/>
      <c r="I11" s="97"/>
      <c r="J11" s="97"/>
      <c r="K11" s="97"/>
      <c r="L11" s="97"/>
    </row>
    <row r="12" spans="1:22" ht="30" customHeight="1" thickBot="1">
      <c r="A12" s="398" t="s">
        <v>150</v>
      </c>
      <c r="B12" s="381" t="s">
        <v>141</v>
      </c>
      <c r="C12" s="382">
        <v>13</v>
      </c>
      <c r="D12" s="407">
        <v>21</v>
      </c>
      <c r="E12" s="409" t="s">
        <v>180</v>
      </c>
      <c r="F12" s="99"/>
      <c r="H12" s="99"/>
      <c r="J12" s="99"/>
      <c r="L12" s="99"/>
    </row>
    <row r="13" spans="1:22" ht="30" customHeight="1" thickBot="1">
      <c r="A13" s="398" t="s">
        <v>114</v>
      </c>
      <c r="B13" s="381" t="s">
        <v>134</v>
      </c>
      <c r="C13" s="382">
        <v>12</v>
      </c>
      <c r="D13" s="407">
        <v>18</v>
      </c>
      <c r="E13" s="409" t="s">
        <v>180</v>
      </c>
    </row>
    <row r="14" spans="1:22" ht="30" customHeight="1" thickBot="1">
      <c r="A14" s="399" t="s">
        <v>149</v>
      </c>
      <c r="B14" s="381" t="s">
        <v>144</v>
      </c>
      <c r="C14" s="382">
        <v>9</v>
      </c>
      <c r="D14" s="407">
        <v>16</v>
      </c>
      <c r="E14" s="409" t="s">
        <v>180</v>
      </c>
    </row>
    <row r="15" spans="1:22" ht="30" customHeight="1" thickBot="1">
      <c r="A15" s="400" t="s">
        <v>151</v>
      </c>
      <c r="B15" s="401" t="s">
        <v>143</v>
      </c>
      <c r="C15" s="402">
        <v>14</v>
      </c>
      <c r="D15" s="408">
        <v>18</v>
      </c>
      <c r="E15" s="409" t="s">
        <v>180</v>
      </c>
      <c r="F15" s="98"/>
      <c r="H15" s="98"/>
      <c r="J15" s="98"/>
      <c r="L15" s="98"/>
      <c r="N15" s="97"/>
      <c r="P15" s="97"/>
      <c r="R15" s="97"/>
      <c r="T15" s="97"/>
      <c r="V15" s="97"/>
    </row>
    <row r="16" spans="1:22" ht="30" customHeight="1">
      <c r="A16" s="391"/>
      <c r="B16" s="392"/>
      <c r="C16" s="393"/>
      <c r="D16" s="394"/>
      <c r="F16" s="97"/>
      <c r="H16" s="97"/>
      <c r="J16" s="97"/>
      <c r="L16" s="97"/>
      <c r="M16" s="97"/>
      <c r="O16" s="97"/>
      <c r="Q16" s="97"/>
      <c r="S16" s="97"/>
      <c r="U16" s="97"/>
    </row>
    <row r="17" spans="1:21" ht="20.100000000000001" customHeight="1">
      <c r="A17" s="177"/>
      <c r="B17" s="177"/>
      <c r="C17" s="175"/>
      <c r="D17" s="175"/>
      <c r="E17" s="97"/>
      <c r="F17" s="97"/>
      <c r="G17" s="97"/>
      <c r="H17" s="97"/>
      <c r="I17" s="97"/>
      <c r="J17" s="97"/>
      <c r="K17" s="97"/>
      <c r="L17" s="97"/>
      <c r="M17" s="97"/>
      <c r="O17" s="97"/>
      <c r="Q17" s="97"/>
      <c r="S17" s="97"/>
      <c r="U17" s="97"/>
    </row>
    <row r="18" spans="1:21" ht="20.100000000000001" customHeight="1">
      <c r="A18" s="177"/>
      <c r="B18" s="178"/>
      <c r="C18" s="178"/>
      <c r="D18" s="178"/>
      <c r="E18" s="97"/>
      <c r="F18" s="97"/>
      <c r="G18" s="97"/>
      <c r="H18" s="97"/>
      <c r="I18" s="97"/>
      <c r="J18" s="97"/>
      <c r="K18" s="97"/>
      <c r="L18" s="97"/>
      <c r="M18" s="97"/>
      <c r="O18" s="97"/>
      <c r="Q18" s="97"/>
      <c r="S18" s="97"/>
      <c r="U18" s="97"/>
    </row>
    <row r="19" spans="1:21" ht="20.100000000000001" customHeight="1">
      <c r="A19" s="178"/>
      <c r="B19" s="178"/>
      <c r="C19" s="178"/>
      <c r="D19" s="178"/>
      <c r="E19" s="97"/>
      <c r="F19" s="97"/>
      <c r="G19" s="97"/>
      <c r="H19" s="97"/>
      <c r="I19" s="97"/>
      <c r="J19" s="97"/>
      <c r="K19" s="97"/>
      <c r="L19" s="97"/>
      <c r="M19" s="97"/>
      <c r="O19" s="97"/>
      <c r="Q19" s="97"/>
      <c r="S19" s="97"/>
      <c r="U19" s="97"/>
    </row>
    <row r="20" spans="1:21" ht="20.100000000000001" customHeight="1">
      <c r="A20" s="177"/>
      <c r="B20" s="178"/>
      <c r="C20" s="178"/>
      <c r="D20" s="178"/>
      <c r="E20" s="97"/>
      <c r="F20" s="97"/>
      <c r="G20" s="97"/>
      <c r="H20" s="97"/>
      <c r="I20" s="97"/>
      <c r="J20" s="97"/>
      <c r="K20" s="97"/>
      <c r="L20" s="97"/>
      <c r="M20" s="97"/>
      <c r="O20" s="97"/>
      <c r="Q20" s="97"/>
      <c r="S20" s="97"/>
      <c r="U20" s="97"/>
    </row>
    <row r="21" spans="1:21" ht="20.100000000000001" customHeight="1">
      <c r="A21" s="177"/>
      <c r="B21" s="178"/>
      <c r="C21" s="178"/>
      <c r="D21" s="178"/>
      <c r="E21" s="97"/>
      <c r="F21" s="97"/>
      <c r="G21" s="97"/>
      <c r="H21" s="97"/>
      <c r="I21" s="97"/>
      <c r="J21" s="97"/>
      <c r="K21" s="97"/>
      <c r="L21" s="97"/>
      <c r="M21" s="97"/>
      <c r="O21" s="97"/>
      <c r="Q21" s="97"/>
      <c r="S21" s="97"/>
      <c r="U21" s="97"/>
    </row>
    <row r="22" spans="1:21" ht="20.100000000000001" customHeight="1">
      <c r="A22" s="177"/>
      <c r="B22" s="178"/>
      <c r="C22" s="178"/>
      <c r="D22" s="178"/>
      <c r="E22" s="97"/>
      <c r="F22" s="97"/>
      <c r="G22" s="97"/>
      <c r="H22" s="97"/>
      <c r="I22" s="97"/>
      <c r="J22" s="97"/>
      <c r="K22" s="97"/>
      <c r="L22" s="97"/>
      <c r="M22" s="97"/>
      <c r="O22" s="97"/>
      <c r="Q22" s="97"/>
      <c r="S22" s="97"/>
      <c r="U22" s="97"/>
    </row>
    <row r="23" spans="1:21" ht="20.100000000000001" customHeight="1">
      <c r="A23" s="177"/>
      <c r="B23" s="178"/>
      <c r="C23" s="178"/>
      <c r="D23" s="178"/>
      <c r="E23" s="97"/>
      <c r="F23" s="97"/>
      <c r="G23" s="97"/>
      <c r="H23" s="97"/>
      <c r="I23" s="97"/>
      <c r="J23" s="97"/>
      <c r="K23" s="97"/>
      <c r="L23" s="97"/>
      <c r="M23" s="97"/>
      <c r="O23" s="97"/>
      <c r="Q23" s="97"/>
      <c r="S23" s="97"/>
      <c r="U23" s="97"/>
    </row>
    <row r="24" spans="1:21" ht="20.100000000000001" customHeight="1">
      <c r="A24" s="177"/>
      <c r="B24" s="178"/>
      <c r="C24" s="178"/>
      <c r="D24" s="178"/>
      <c r="E24" s="97"/>
      <c r="F24" s="97"/>
      <c r="G24" s="97"/>
      <c r="H24" s="97"/>
      <c r="I24" s="97"/>
      <c r="J24" s="97"/>
      <c r="K24" s="97"/>
      <c r="L24" s="97"/>
    </row>
    <row r="25" spans="1:21" ht="20.100000000000001" customHeight="1">
      <c r="A25" s="177"/>
      <c r="B25" s="178"/>
      <c r="C25" s="178"/>
      <c r="D25" s="178"/>
      <c r="F25" s="99"/>
      <c r="H25" s="99"/>
      <c r="J25" s="99"/>
      <c r="L25" s="99"/>
    </row>
    <row r="26" spans="1:21" ht="20.100000000000001" customHeight="1">
      <c r="A26" s="175"/>
      <c r="B26" s="175"/>
      <c r="C26" s="175"/>
      <c r="D26" s="175"/>
    </row>
    <row r="27" spans="1:21" ht="20.100000000000001" customHeight="1">
      <c r="A27" s="175"/>
      <c r="B27" s="175"/>
      <c r="C27" s="175"/>
      <c r="D27" s="175"/>
    </row>
    <row r="28" spans="1:21" ht="20.100000000000001" customHeight="1">
      <c r="A28" s="175"/>
      <c r="B28" s="175"/>
      <c r="C28" s="175"/>
      <c r="D28" s="175"/>
      <c r="F28" s="98"/>
      <c r="H28" s="98"/>
      <c r="J28" s="98"/>
      <c r="L28" s="98"/>
    </row>
    <row r="29" spans="1:21" ht="20.100000000000001" customHeight="1">
      <c r="B29" s="97"/>
      <c r="D29" s="97"/>
      <c r="F29" s="97"/>
      <c r="H29" s="97"/>
      <c r="J29" s="97"/>
      <c r="L29" s="97"/>
    </row>
    <row r="30" spans="1:21"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</row>
    <row r="31" spans="1:21"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</row>
    <row r="32" spans="1:21"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</row>
    <row r="33" spans="2:14"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</row>
    <row r="34" spans="2:14"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</row>
    <row r="35" spans="2:14"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</row>
    <row r="36" spans="2:14"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</row>
    <row r="37" spans="2:14"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</row>
    <row r="38" spans="2:14">
      <c r="B38" s="99"/>
      <c r="D38" s="99"/>
      <c r="F38" s="99"/>
      <c r="H38" s="99"/>
      <c r="J38" s="99"/>
      <c r="L38" s="99"/>
    </row>
    <row r="40" spans="2:14">
      <c r="D40" s="56"/>
      <c r="H40" s="56"/>
      <c r="L40" s="56"/>
    </row>
    <row r="41" spans="2:14">
      <c r="B41" s="98"/>
      <c r="D41" s="98"/>
      <c r="F41" s="98"/>
      <c r="H41" s="98"/>
      <c r="J41" s="98"/>
      <c r="L41" s="98"/>
    </row>
    <row r="42" spans="2:14">
      <c r="B42" s="97"/>
      <c r="D42" s="97"/>
      <c r="F42" s="97"/>
      <c r="H42" s="97"/>
      <c r="J42" s="97"/>
      <c r="L42" s="97"/>
    </row>
    <row r="43" spans="2:14"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</row>
    <row r="44" spans="2:14"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</row>
    <row r="45" spans="2:14"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N45" s="100"/>
    </row>
    <row r="46" spans="2:14"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</row>
    <row r="47" spans="2:14"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</row>
    <row r="48" spans="2:14"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</row>
    <row r="49" spans="1:14"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N49" s="56"/>
    </row>
    <row r="50" spans="1:14"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</row>
    <row r="51" spans="1:14">
      <c r="B51" s="99"/>
      <c r="D51" s="99"/>
      <c r="F51" s="99"/>
      <c r="H51" s="99"/>
      <c r="J51" s="99"/>
      <c r="L51" s="99"/>
    </row>
    <row r="57" spans="1:14">
      <c r="A57" s="101"/>
      <c r="B57" s="56"/>
      <c r="C57" s="56"/>
      <c r="E57" s="56"/>
      <c r="G57" s="56"/>
      <c r="I57" s="56"/>
      <c r="K57" s="56"/>
    </row>
    <row r="58" spans="1:14">
      <c r="B58" s="98"/>
      <c r="D58" s="98"/>
      <c r="F58" s="98"/>
      <c r="H58" s="98"/>
      <c r="J58" s="98"/>
      <c r="L58" s="98"/>
    </row>
    <row r="59" spans="1:14">
      <c r="B59" s="97"/>
      <c r="D59" s="97"/>
      <c r="F59" s="97"/>
      <c r="H59" s="97"/>
      <c r="J59" s="97"/>
      <c r="L59" s="97"/>
    </row>
    <row r="60" spans="1:14"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</row>
    <row r="61" spans="1:14"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</row>
    <row r="62" spans="1:14"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</row>
    <row r="63" spans="1:14"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</row>
    <row r="64" spans="1:14"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</row>
    <row r="65" spans="1:12"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</row>
    <row r="66" spans="1:12">
      <c r="B66" s="97"/>
      <c r="C66" s="97"/>
      <c r="D66" s="97"/>
      <c r="E66" s="97"/>
      <c r="F66" s="97"/>
      <c r="G66" s="97"/>
      <c r="H66" s="97"/>
      <c r="I66" s="97"/>
      <c r="J66" s="97"/>
      <c r="K66" s="97"/>
      <c r="L66" s="97"/>
    </row>
    <row r="67" spans="1:12"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</row>
    <row r="68" spans="1:12">
      <c r="B68" s="99"/>
      <c r="D68" s="99"/>
      <c r="F68" s="99"/>
      <c r="H68" s="99"/>
      <c r="J68" s="99"/>
      <c r="L68" s="99"/>
    </row>
    <row r="70" spans="1:12">
      <c r="A70" s="101"/>
      <c r="B70" s="56"/>
      <c r="C70" s="56"/>
      <c r="E70" s="56"/>
      <c r="G70" s="56"/>
      <c r="I70" s="56"/>
      <c r="K70" s="56"/>
    </row>
    <row r="71" spans="1:12">
      <c r="B71" s="98"/>
      <c r="D71" s="98"/>
      <c r="F71" s="98"/>
      <c r="H71" s="98"/>
      <c r="J71" s="98"/>
      <c r="L71" s="98"/>
    </row>
    <row r="72" spans="1:12">
      <c r="B72" s="97"/>
      <c r="D72" s="97"/>
      <c r="F72" s="97"/>
      <c r="H72" s="97"/>
      <c r="J72" s="97"/>
      <c r="L72" s="97"/>
    </row>
    <row r="73" spans="1:12"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</row>
    <row r="74" spans="1:12"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</row>
    <row r="75" spans="1:12"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</row>
    <row r="76" spans="1:12"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</row>
    <row r="77" spans="1:12"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</row>
    <row r="78" spans="1:12"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</row>
    <row r="79" spans="1:12"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</row>
    <row r="80" spans="1:12">
      <c r="B80" s="97"/>
      <c r="C80" s="97"/>
      <c r="D80" s="97"/>
      <c r="E80" s="97"/>
      <c r="F80" s="97"/>
      <c r="G80" s="97"/>
      <c r="H80" s="97"/>
      <c r="I80" s="97"/>
      <c r="J80" s="97"/>
      <c r="K80" s="97"/>
      <c r="L80" s="97"/>
    </row>
    <row r="81" spans="1:12">
      <c r="B81" s="99"/>
      <c r="D81" s="99"/>
      <c r="F81" s="99"/>
      <c r="H81" s="99"/>
      <c r="J81" s="99"/>
      <c r="L81" s="99"/>
    </row>
    <row r="83" spans="1:12">
      <c r="A83" s="101"/>
      <c r="B83" s="56"/>
      <c r="C83" s="56"/>
      <c r="E83" s="56"/>
      <c r="G83" s="56"/>
      <c r="I83" s="56"/>
      <c r="K83" s="56"/>
    </row>
    <row r="84" spans="1:12">
      <c r="B84" s="98"/>
      <c r="D84" s="98"/>
      <c r="F84" s="98"/>
      <c r="H84" s="98"/>
      <c r="J84" s="98"/>
      <c r="L84" s="98"/>
    </row>
    <row r="85" spans="1:12">
      <c r="B85" s="97"/>
      <c r="D85" s="97"/>
      <c r="F85" s="97"/>
      <c r="H85" s="97"/>
      <c r="J85" s="97"/>
      <c r="L85" s="97"/>
    </row>
    <row r="86" spans="1:12"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</row>
    <row r="87" spans="1:12">
      <c r="B87" s="97"/>
      <c r="C87" s="97"/>
      <c r="D87" s="97"/>
      <c r="E87" s="97"/>
      <c r="F87" s="97"/>
      <c r="G87" s="97"/>
      <c r="H87" s="97"/>
      <c r="I87" s="97"/>
      <c r="J87" s="97"/>
      <c r="K87" s="97"/>
      <c r="L87" s="97"/>
    </row>
    <row r="88" spans="1:12"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</row>
    <row r="89" spans="1:12"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</row>
    <row r="90" spans="1:12"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</row>
    <row r="91" spans="1:12">
      <c r="B91" s="97"/>
      <c r="C91" s="97"/>
      <c r="D91" s="97"/>
      <c r="E91" s="97"/>
      <c r="F91" s="97"/>
      <c r="G91" s="97"/>
      <c r="H91" s="97"/>
      <c r="I91" s="97"/>
      <c r="J91" s="97"/>
      <c r="K91" s="97"/>
      <c r="L91" s="97"/>
    </row>
    <row r="92" spans="1:12">
      <c r="B92" s="97"/>
      <c r="C92" s="97"/>
      <c r="D92" s="97"/>
      <c r="E92" s="97"/>
      <c r="F92" s="97"/>
      <c r="G92" s="97"/>
      <c r="H92" s="97"/>
      <c r="I92" s="97"/>
      <c r="J92" s="97"/>
      <c r="K92" s="97"/>
      <c r="L92" s="97"/>
    </row>
    <row r="93" spans="1:12">
      <c r="B93" s="97"/>
      <c r="C93" s="97"/>
      <c r="D93" s="97"/>
      <c r="E93" s="97"/>
      <c r="F93" s="97"/>
      <c r="G93" s="97"/>
      <c r="H93" s="97"/>
      <c r="I93" s="97"/>
      <c r="J93" s="97"/>
      <c r="K93" s="97"/>
      <c r="L93" s="97"/>
    </row>
    <row r="94" spans="1:12">
      <c r="B94" s="99"/>
      <c r="D94" s="99"/>
      <c r="F94" s="99"/>
      <c r="H94" s="99"/>
      <c r="J94" s="99"/>
      <c r="L94" s="99"/>
    </row>
    <row r="96" spans="1:12">
      <c r="A96" s="101"/>
      <c r="B96" s="56"/>
      <c r="C96" s="56"/>
      <c r="E96" s="56"/>
      <c r="G96" s="56"/>
      <c r="I96" s="56"/>
      <c r="K96" s="56"/>
    </row>
    <row r="97" spans="2:12">
      <c r="B97" s="98"/>
      <c r="D97" s="98"/>
      <c r="F97" s="98"/>
      <c r="H97" s="98"/>
      <c r="J97" s="98"/>
      <c r="L97" s="98"/>
    </row>
    <row r="98" spans="2:12">
      <c r="B98" s="97"/>
      <c r="D98" s="97"/>
      <c r="F98" s="97"/>
      <c r="H98" s="97"/>
      <c r="J98" s="97"/>
      <c r="L98" s="97"/>
    </row>
    <row r="99" spans="2:12">
      <c r="B99" s="97"/>
      <c r="C99" s="97"/>
      <c r="D99" s="97"/>
      <c r="E99" s="97"/>
      <c r="F99" s="97"/>
      <c r="G99" s="97"/>
      <c r="H99" s="97"/>
      <c r="I99" s="97"/>
      <c r="J99" s="97"/>
      <c r="K99" s="97"/>
      <c r="L99" s="97"/>
    </row>
    <row r="100" spans="2:12">
      <c r="B100" s="97"/>
      <c r="C100" s="97"/>
      <c r="D100" s="97"/>
      <c r="E100" s="97"/>
      <c r="F100" s="97"/>
      <c r="G100" s="97"/>
      <c r="H100" s="97"/>
      <c r="I100" s="97"/>
      <c r="J100" s="97"/>
      <c r="K100" s="97"/>
      <c r="L100" s="97"/>
    </row>
    <row r="101" spans="2:12">
      <c r="B101" s="97"/>
      <c r="C101" s="97"/>
      <c r="D101" s="97"/>
      <c r="E101" s="97"/>
      <c r="F101" s="97"/>
      <c r="G101" s="97"/>
      <c r="H101" s="97"/>
      <c r="I101" s="97"/>
      <c r="J101" s="97"/>
      <c r="K101" s="97"/>
      <c r="L101" s="97"/>
    </row>
    <row r="102" spans="2:12">
      <c r="B102" s="97"/>
      <c r="C102" s="97"/>
      <c r="D102" s="97"/>
      <c r="E102" s="97"/>
      <c r="F102" s="97"/>
      <c r="G102" s="97"/>
      <c r="H102" s="97"/>
      <c r="I102" s="97"/>
      <c r="J102" s="97"/>
      <c r="K102" s="97"/>
      <c r="L102" s="97"/>
    </row>
    <row r="103" spans="2:12"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</row>
    <row r="104" spans="2:12">
      <c r="B104" s="97"/>
      <c r="C104" s="97"/>
      <c r="D104" s="97"/>
      <c r="E104" s="97"/>
      <c r="F104" s="97"/>
      <c r="G104" s="97"/>
      <c r="H104" s="97"/>
      <c r="I104" s="97"/>
      <c r="J104" s="97"/>
      <c r="K104" s="97"/>
      <c r="L104" s="97"/>
    </row>
    <row r="105" spans="2:12">
      <c r="B105" s="97"/>
      <c r="C105" s="97"/>
      <c r="D105" s="97"/>
      <c r="E105" s="97"/>
      <c r="F105" s="97"/>
      <c r="G105" s="97"/>
      <c r="H105" s="97"/>
      <c r="I105" s="97"/>
      <c r="J105" s="97"/>
      <c r="K105" s="97"/>
      <c r="L105" s="97"/>
    </row>
    <row r="106" spans="2:12">
      <c r="B106" s="97"/>
      <c r="C106" s="97"/>
      <c r="D106" s="97"/>
      <c r="E106" s="97"/>
      <c r="F106" s="97"/>
      <c r="G106" s="97"/>
      <c r="H106" s="97"/>
      <c r="I106" s="97"/>
      <c r="J106" s="97"/>
      <c r="K106" s="97"/>
      <c r="L106" s="97"/>
    </row>
    <row r="107" spans="2:12">
      <c r="B107" s="99"/>
      <c r="D107" s="99"/>
      <c r="F107" s="99"/>
      <c r="H107" s="99"/>
      <c r="J107" s="99"/>
      <c r="L107" s="99"/>
    </row>
    <row r="114" spans="2:12">
      <c r="B114" s="98"/>
      <c r="D114" s="98"/>
      <c r="F114" s="98"/>
      <c r="H114" s="98"/>
      <c r="J114" s="98"/>
      <c r="L114" s="98"/>
    </row>
    <row r="115" spans="2:12">
      <c r="B115" s="97"/>
      <c r="D115" s="97"/>
      <c r="F115" s="97"/>
      <c r="H115" s="97"/>
      <c r="J115" s="97"/>
      <c r="L115" s="97"/>
    </row>
    <row r="116" spans="2:12"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</row>
    <row r="117" spans="2:12"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</row>
    <row r="118" spans="2:12"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</row>
    <row r="119" spans="2:12"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</row>
    <row r="120" spans="2:12"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</row>
    <row r="121" spans="2:12"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</row>
    <row r="122" spans="2:12"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</row>
    <row r="123" spans="2:12"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</row>
    <row r="124" spans="2:12">
      <c r="B124" s="99"/>
      <c r="D124" s="99"/>
      <c r="F124" s="99"/>
      <c r="H124" s="99"/>
      <c r="J124" s="99"/>
      <c r="L124" s="99"/>
    </row>
    <row r="127" spans="2:12">
      <c r="B127" s="98"/>
      <c r="D127" s="98"/>
      <c r="F127" s="98"/>
      <c r="H127" s="98"/>
      <c r="J127" s="98"/>
      <c r="L127" s="98"/>
    </row>
    <row r="128" spans="2:12">
      <c r="B128" s="97"/>
      <c r="D128" s="97"/>
      <c r="F128" s="97"/>
      <c r="H128" s="97"/>
      <c r="J128" s="97"/>
      <c r="L128" s="97"/>
    </row>
    <row r="129" spans="2:12"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</row>
    <row r="130" spans="2:12"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</row>
    <row r="131" spans="2:12"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</row>
    <row r="132" spans="2:12"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</row>
    <row r="133" spans="2:12"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</row>
    <row r="134" spans="2:12"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</row>
    <row r="135" spans="2:12"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</row>
    <row r="136" spans="2:12"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</row>
    <row r="137" spans="2:12">
      <c r="B137" s="99"/>
      <c r="D137" s="99"/>
      <c r="F137" s="99"/>
      <c r="H137" s="99"/>
      <c r="J137" s="99"/>
      <c r="L137" s="99"/>
    </row>
    <row r="140" spans="2:12">
      <c r="B140" s="98"/>
      <c r="D140" s="98"/>
      <c r="F140" s="98"/>
      <c r="H140" s="98"/>
      <c r="J140" s="98"/>
      <c r="L140" s="98"/>
    </row>
    <row r="141" spans="2:12">
      <c r="B141" s="97"/>
      <c r="D141" s="97"/>
      <c r="F141" s="97"/>
      <c r="H141" s="97"/>
      <c r="J141" s="97"/>
      <c r="L141" s="97"/>
    </row>
    <row r="142" spans="2:12"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</row>
    <row r="143" spans="2:12"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</row>
    <row r="144" spans="2:12"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</row>
    <row r="145" spans="2:12"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</row>
    <row r="146" spans="2:12"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</row>
    <row r="147" spans="2:12"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</row>
    <row r="148" spans="2:12"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</row>
    <row r="149" spans="2:12"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</row>
    <row r="150" spans="2:12">
      <c r="B150" s="99"/>
      <c r="D150" s="99"/>
      <c r="F150" s="99"/>
      <c r="H150" s="99"/>
      <c r="J150" s="99"/>
      <c r="L150" s="99"/>
    </row>
    <row r="152" spans="2:12">
      <c r="C152" s="56"/>
      <c r="D152" s="56"/>
      <c r="G152" s="56"/>
      <c r="H152" s="56"/>
      <c r="K152" s="56"/>
      <c r="L152" s="56"/>
    </row>
    <row r="153" spans="2:12">
      <c r="B153" s="98"/>
      <c r="D153" s="98"/>
      <c r="F153" s="98"/>
      <c r="H153" s="98"/>
      <c r="J153" s="98"/>
      <c r="L153" s="98"/>
    </row>
    <row r="154" spans="2:12">
      <c r="B154" s="97"/>
      <c r="D154" s="97"/>
      <c r="F154" s="97"/>
      <c r="H154" s="97"/>
      <c r="J154" s="97"/>
      <c r="L154" s="97"/>
    </row>
    <row r="155" spans="2:12"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</row>
    <row r="156" spans="2:12"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</row>
    <row r="157" spans="2:12"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</row>
    <row r="158" spans="2:12"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</row>
    <row r="159" spans="2:12"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</row>
    <row r="160" spans="2:12"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</row>
    <row r="161" spans="2:12"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</row>
    <row r="162" spans="2:12"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</row>
    <row r="163" spans="2:12">
      <c r="B163" s="99"/>
      <c r="D163" s="99"/>
      <c r="F163" s="99"/>
      <c r="H163" s="99"/>
      <c r="J163" s="99"/>
      <c r="L163" s="99"/>
    </row>
    <row r="170" spans="2:12">
      <c r="B170" s="98"/>
      <c r="D170" s="98"/>
      <c r="F170" s="98"/>
      <c r="H170" s="98"/>
      <c r="J170" s="98"/>
      <c r="L170" s="98"/>
    </row>
    <row r="171" spans="2:12">
      <c r="B171" s="97"/>
      <c r="D171" s="97"/>
      <c r="F171" s="97"/>
      <c r="H171" s="97"/>
      <c r="J171" s="97"/>
      <c r="L171" s="97"/>
    </row>
    <row r="172" spans="2:12"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</row>
    <row r="173" spans="2:12"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</row>
    <row r="174" spans="2:12"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</row>
    <row r="175" spans="2:12"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</row>
    <row r="176" spans="2:12"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</row>
    <row r="177" spans="2:12"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</row>
    <row r="178" spans="2:12"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</row>
    <row r="179" spans="2:12"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</row>
    <row r="180" spans="2:12">
      <c r="B180" s="99"/>
      <c r="D180" s="99"/>
      <c r="F180" s="99"/>
      <c r="H180" s="99"/>
      <c r="J180" s="99"/>
      <c r="L180" s="99"/>
    </row>
    <row r="183" spans="2:12">
      <c r="B183" s="98"/>
      <c r="D183" s="98"/>
      <c r="F183" s="98"/>
      <c r="H183" s="98"/>
      <c r="J183" s="98"/>
      <c r="L183" s="98"/>
    </row>
    <row r="184" spans="2:12">
      <c r="B184" s="97"/>
      <c r="D184" s="97"/>
      <c r="F184" s="97"/>
      <c r="H184" s="97"/>
      <c r="J184" s="97"/>
      <c r="L184" s="97"/>
    </row>
    <row r="185" spans="2:12"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</row>
    <row r="186" spans="2:12"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</row>
    <row r="187" spans="2:12"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</row>
    <row r="188" spans="2:12"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</row>
    <row r="189" spans="2:12">
      <c r="B189" s="97"/>
      <c r="C189" s="97"/>
      <c r="D189" s="97"/>
      <c r="E189" s="97"/>
      <c r="F189" s="97"/>
      <c r="G189" s="97"/>
      <c r="H189" s="97"/>
      <c r="I189" s="97"/>
      <c r="J189" s="97"/>
      <c r="K189" s="97"/>
      <c r="L189" s="97"/>
    </row>
    <row r="190" spans="2:12"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</row>
    <row r="191" spans="2:12">
      <c r="B191" s="97"/>
      <c r="C191" s="97"/>
      <c r="D191" s="97"/>
      <c r="E191" s="97"/>
      <c r="F191" s="97"/>
      <c r="G191" s="97"/>
      <c r="H191" s="97"/>
      <c r="I191" s="97"/>
      <c r="J191" s="97"/>
      <c r="K191" s="97"/>
      <c r="L191" s="97"/>
    </row>
    <row r="192" spans="2:12"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</row>
    <row r="193" spans="2:12">
      <c r="B193" s="99"/>
      <c r="D193" s="99"/>
      <c r="F193" s="99"/>
      <c r="H193" s="99"/>
      <c r="J193" s="99"/>
      <c r="L193" s="99"/>
    </row>
    <row r="196" spans="2:12">
      <c r="B196" s="98"/>
      <c r="D196" s="98"/>
      <c r="F196" s="98"/>
      <c r="H196" s="98"/>
      <c r="J196" s="98"/>
      <c r="L196" s="98"/>
    </row>
    <row r="197" spans="2:12">
      <c r="B197" s="97"/>
      <c r="D197" s="97"/>
      <c r="F197" s="97"/>
      <c r="H197" s="97"/>
      <c r="J197" s="97"/>
      <c r="L197" s="97"/>
    </row>
    <row r="198" spans="2:12">
      <c r="B198" s="97"/>
      <c r="C198" s="97"/>
      <c r="D198" s="97"/>
      <c r="E198" s="97"/>
      <c r="F198" s="97"/>
      <c r="G198" s="97"/>
      <c r="H198" s="97"/>
      <c r="I198" s="97"/>
      <c r="J198" s="97"/>
      <c r="K198" s="97"/>
      <c r="L198" s="97"/>
    </row>
    <row r="199" spans="2:12">
      <c r="B199" s="97"/>
      <c r="C199" s="97"/>
      <c r="D199" s="97"/>
      <c r="E199" s="97"/>
      <c r="F199" s="97"/>
      <c r="G199" s="97"/>
      <c r="H199" s="97"/>
      <c r="I199" s="97"/>
      <c r="J199" s="97"/>
      <c r="K199" s="97"/>
      <c r="L199" s="97"/>
    </row>
    <row r="200" spans="2:12"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</row>
    <row r="201" spans="2:12">
      <c r="B201" s="97"/>
      <c r="C201" s="97"/>
      <c r="D201" s="97"/>
      <c r="E201" s="97"/>
      <c r="F201" s="97"/>
      <c r="G201" s="97"/>
      <c r="H201" s="97"/>
      <c r="I201" s="97"/>
      <c r="J201" s="97"/>
      <c r="K201" s="97"/>
      <c r="L201" s="97"/>
    </row>
    <row r="202" spans="2:12">
      <c r="B202" s="97"/>
      <c r="C202" s="97"/>
      <c r="D202" s="97"/>
      <c r="E202" s="97"/>
      <c r="F202" s="97"/>
      <c r="G202" s="97"/>
      <c r="H202" s="97"/>
      <c r="I202" s="97"/>
      <c r="J202" s="97"/>
      <c r="K202" s="97"/>
      <c r="L202" s="97"/>
    </row>
    <row r="203" spans="2:12"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</row>
    <row r="204" spans="2:12">
      <c r="B204" s="97"/>
      <c r="C204" s="97"/>
      <c r="D204" s="97"/>
      <c r="E204" s="97"/>
      <c r="F204" s="97"/>
      <c r="G204" s="97"/>
      <c r="H204" s="97"/>
      <c r="I204" s="97"/>
      <c r="J204" s="97"/>
      <c r="K204" s="97"/>
      <c r="L204" s="97"/>
    </row>
    <row r="205" spans="2:12">
      <c r="B205" s="97"/>
      <c r="C205" s="97"/>
      <c r="D205" s="97"/>
      <c r="E205" s="97"/>
      <c r="F205" s="97"/>
      <c r="G205" s="97"/>
      <c r="H205" s="97"/>
      <c r="I205" s="97"/>
      <c r="J205" s="97"/>
      <c r="K205" s="97"/>
      <c r="L205" s="97"/>
    </row>
    <row r="206" spans="2:12">
      <c r="B206" s="99"/>
      <c r="D206" s="99"/>
      <c r="F206" s="99"/>
      <c r="H206" s="99"/>
      <c r="J206" s="99"/>
      <c r="L206" s="99"/>
    </row>
    <row r="208" spans="2:12">
      <c r="C208" s="56"/>
      <c r="D208" s="56"/>
      <c r="G208" s="56"/>
      <c r="H208" s="56"/>
      <c r="K208" s="56"/>
      <c r="L208" s="56"/>
    </row>
    <row r="209" spans="2:12">
      <c r="B209" s="98"/>
      <c r="D209" s="98"/>
      <c r="F209" s="98"/>
      <c r="H209" s="98"/>
      <c r="J209" s="98"/>
      <c r="L209" s="98"/>
    </row>
    <row r="210" spans="2:12">
      <c r="B210" s="97"/>
      <c r="D210" s="97"/>
      <c r="F210" s="97"/>
      <c r="H210" s="97"/>
      <c r="J210" s="97"/>
      <c r="L210" s="97"/>
    </row>
    <row r="211" spans="2:12">
      <c r="B211" s="97"/>
      <c r="C211" s="97"/>
      <c r="D211" s="97"/>
      <c r="E211" s="97"/>
      <c r="F211" s="97"/>
      <c r="G211" s="97"/>
      <c r="H211" s="97"/>
      <c r="I211" s="97"/>
      <c r="J211" s="97"/>
      <c r="K211" s="97"/>
      <c r="L211" s="97"/>
    </row>
    <row r="212" spans="2:12">
      <c r="B212" s="97"/>
      <c r="C212" s="97"/>
      <c r="D212" s="97"/>
      <c r="E212" s="97"/>
      <c r="F212" s="97"/>
      <c r="G212" s="97"/>
      <c r="H212" s="97"/>
      <c r="I212" s="97"/>
      <c r="J212" s="97"/>
      <c r="K212" s="97"/>
      <c r="L212" s="97"/>
    </row>
    <row r="213" spans="2:12"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</row>
    <row r="214" spans="2:12"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</row>
    <row r="215" spans="2:12"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</row>
    <row r="216" spans="2:12"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</row>
    <row r="217" spans="2:12"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</row>
    <row r="218" spans="2:12"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</row>
    <row r="219" spans="2:12">
      <c r="B219" s="99"/>
      <c r="D219" s="99"/>
      <c r="F219" s="99"/>
      <c r="H219" s="99"/>
      <c r="J219" s="99"/>
      <c r="L219" s="99"/>
    </row>
  </sheetData>
  <phoneticPr fontId="0" type="noConversion"/>
  <printOptions horizontalCentered="1" verticalCentered="1"/>
  <pageMargins left="0.74803149606299213" right="0.7480314960629921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90"/>
  <sheetViews>
    <sheetView showRuler="0" view="pageLayout" topLeftCell="AX1" zoomScale="55" zoomScaleNormal="100" zoomScalePageLayoutView="55" workbookViewId="0">
      <selection activeCell="G54" sqref="G54:G55"/>
    </sheetView>
  </sheetViews>
  <sheetFormatPr defaultRowHeight="12.75"/>
  <sheetData>
    <row r="1" spans="1:180" ht="12" customHeight="1">
      <c r="A1" s="744" t="s">
        <v>70</v>
      </c>
      <c r="B1" s="745"/>
      <c r="C1" s="746"/>
      <c r="D1" s="846" t="str">
        <f>'info toernooi'!B5</f>
        <v>Edwin v. Dijk</v>
      </c>
      <c r="E1" s="673"/>
      <c r="F1" s="673"/>
      <c r="G1" s="674"/>
      <c r="H1" s="35"/>
      <c r="I1" s="744" t="s">
        <v>70</v>
      </c>
      <c r="J1" s="745"/>
      <c r="K1" s="746"/>
      <c r="L1" s="846" t="str">
        <f>D1</f>
        <v>Edwin v. Dijk</v>
      </c>
      <c r="M1" s="673"/>
      <c r="N1" s="673"/>
      <c r="O1" s="674"/>
      <c r="P1" s="744" t="s">
        <v>70</v>
      </c>
      <c r="Q1" s="745"/>
      <c r="R1" s="746"/>
      <c r="S1" s="848" t="str">
        <f>'info toernooi'!B6</f>
        <v>Fred Hovestad</v>
      </c>
      <c r="T1" s="849"/>
      <c r="U1" s="849"/>
      <c r="V1" s="850"/>
      <c r="W1" s="35"/>
      <c r="X1" s="744" t="s">
        <v>70</v>
      </c>
      <c r="Y1" s="745"/>
      <c r="Z1" s="746"/>
      <c r="AA1" s="872" t="str">
        <f>S1</f>
        <v>Fred Hovestad</v>
      </c>
      <c r="AB1" s="873"/>
      <c r="AC1" s="873"/>
      <c r="AD1" s="874"/>
      <c r="AE1" s="744" t="s">
        <v>70</v>
      </c>
      <c r="AF1" s="745"/>
      <c r="AG1" s="746"/>
      <c r="AH1" s="756" t="str">
        <f>'info toernooi'!B7</f>
        <v>Bram v/d Velden</v>
      </c>
      <c r="AI1" s="757"/>
      <c r="AJ1" s="757"/>
      <c r="AK1" s="758"/>
      <c r="AL1" s="35"/>
      <c r="AM1" s="744" t="s">
        <v>70</v>
      </c>
      <c r="AN1" s="745"/>
      <c r="AO1" s="746"/>
      <c r="AP1" s="756" t="str">
        <f>AH1</f>
        <v>Bram v/d Velden</v>
      </c>
      <c r="AQ1" s="757"/>
      <c r="AR1" s="757"/>
      <c r="AS1" s="758"/>
      <c r="AT1" s="744" t="s">
        <v>70</v>
      </c>
      <c r="AU1" s="745"/>
      <c r="AV1" s="746"/>
      <c r="AW1" s="756" t="str">
        <f>'info toernooi'!B8</f>
        <v>Thewie Staal</v>
      </c>
      <c r="AX1" s="757"/>
      <c r="AY1" s="757"/>
      <c r="AZ1" s="758"/>
      <c r="BA1" s="35"/>
      <c r="BB1" s="744" t="s">
        <v>70</v>
      </c>
      <c r="BC1" s="745"/>
      <c r="BD1" s="746"/>
      <c r="BE1" s="756" t="str">
        <f>AW1</f>
        <v>Thewie Staal</v>
      </c>
      <c r="BF1" s="757"/>
      <c r="BG1" s="757"/>
      <c r="BH1" s="758"/>
      <c r="BI1" s="744" t="s">
        <v>70</v>
      </c>
      <c r="BJ1" s="745"/>
      <c r="BK1" s="746"/>
      <c r="BL1" s="756" t="str">
        <f>'info toernooi'!B9</f>
        <v>Ferry Kragten</v>
      </c>
      <c r="BM1" s="757"/>
      <c r="BN1" s="757"/>
      <c r="BO1" s="758"/>
      <c r="BP1" s="35"/>
      <c r="BQ1" s="744" t="s">
        <v>70</v>
      </c>
      <c r="BR1" s="745"/>
      <c r="BS1" s="746"/>
      <c r="BT1" s="756" t="str">
        <f>BL1</f>
        <v>Ferry Kragten</v>
      </c>
      <c r="BU1" s="757"/>
      <c r="BV1" s="757"/>
      <c r="BW1" s="758"/>
      <c r="BX1" s="744" t="s">
        <v>70</v>
      </c>
      <c r="BY1" s="745"/>
      <c r="BZ1" s="746"/>
      <c r="CA1" s="756" t="str">
        <f>'info toernooi'!B10</f>
        <v>Ama Kora Souhuwat</v>
      </c>
      <c r="CB1" s="757"/>
      <c r="CC1" s="757"/>
      <c r="CD1" s="758"/>
      <c r="CE1" s="35"/>
      <c r="CF1" s="744" t="s">
        <v>70</v>
      </c>
      <c r="CG1" s="745"/>
      <c r="CH1" s="746"/>
      <c r="CI1" s="756" t="str">
        <f>CA1</f>
        <v>Ama Kora Souhuwat</v>
      </c>
      <c r="CJ1" s="757"/>
      <c r="CK1" s="757"/>
      <c r="CL1" s="758"/>
      <c r="CM1" s="744" t="s">
        <v>70</v>
      </c>
      <c r="CN1" s="745"/>
      <c r="CO1" s="746"/>
      <c r="CP1" s="953" t="str">
        <f>'info toernooi'!B37</f>
        <v>Gert Jan Moraal</v>
      </c>
      <c r="CQ1" s="954"/>
      <c r="CR1" s="954"/>
      <c r="CS1" s="955"/>
      <c r="CT1" s="35"/>
      <c r="CU1" s="744" t="s">
        <v>70</v>
      </c>
      <c r="CV1" s="745"/>
      <c r="CW1" s="746"/>
      <c r="CX1" s="953" t="str">
        <f>CP1</f>
        <v>Gert Jan Moraal</v>
      </c>
      <c r="CY1" s="954"/>
      <c r="CZ1" s="954"/>
      <c r="DA1" s="955"/>
      <c r="DB1" s="744" t="s">
        <v>70</v>
      </c>
      <c r="DC1" s="745"/>
      <c r="DD1" s="746"/>
      <c r="DE1" s="810" t="str">
        <f>'info toernooi'!B38</f>
        <v>Cees v. Kranenburg</v>
      </c>
      <c r="DF1" s="811"/>
      <c r="DG1" s="811"/>
      <c r="DH1" s="812"/>
      <c r="DI1" s="35"/>
      <c r="DJ1" s="744" t="s">
        <v>70</v>
      </c>
      <c r="DK1" s="745"/>
      <c r="DL1" s="746"/>
      <c r="DM1" s="810" t="str">
        <f>DE1</f>
        <v>Cees v. Kranenburg</v>
      </c>
      <c r="DN1" s="811"/>
      <c r="DO1" s="811"/>
      <c r="DP1" s="812"/>
      <c r="DQ1" s="744" t="s">
        <v>70</v>
      </c>
      <c r="DR1" s="745"/>
      <c r="DS1" s="746"/>
      <c r="DT1" s="756" t="str">
        <f>'info toernooi'!B39</f>
        <v>Wilco v. Dijk</v>
      </c>
      <c r="DU1" s="757"/>
      <c r="DV1" s="757"/>
      <c r="DW1" s="758"/>
      <c r="DX1" s="35"/>
      <c r="DY1" s="744" t="s">
        <v>70</v>
      </c>
      <c r="DZ1" s="745"/>
      <c r="EA1" s="746"/>
      <c r="EB1" s="756" t="str">
        <f>DT1</f>
        <v>Wilco v. Dijk</v>
      </c>
      <c r="EC1" s="757"/>
      <c r="ED1" s="757"/>
      <c r="EE1" s="758"/>
      <c r="EF1" s="744" t="s">
        <v>70</v>
      </c>
      <c r="EG1" s="745"/>
      <c r="EH1" s="746"/>
      <c r="EI1" s="756" t="str">
        <f>'info toernooi'!B40</f>
        <v>Gerrit v/d Mijl</v>
      </c>
      <c r="EJ1" s="757"/>
      <c r="EK1" s="757"/>
      <c r="EL1" s="758"/>
      <c r="EM1" s="35"/>
      <c r="EN1" s="744" t="s">
        <v>70</v>
      </c>
      <c r="EO1" s="745"/>
      <c r="EP1" s="746"/>
      <c r="EQ1" s="756" t="str">
        <f>EI1</f>
        <v>Gerrit v/d Mijl</v>
      </c>
      <c r="ER1" s="757"/>
      <c r="ES1" s="757"/>
      <c r="ET1" s="758"/>
      <c r="EU1" s="744" t="s">
        <v>70</v>
      </c>
      <c r="EV1" s="745"/>
      <c r="EW1" s="746"/>
      <c r="EX1" s="756" t="str">
        <f>'info toernooi'!B41</f>
        <v>Tjard/Mark</v>
      </c>
      <c r="EY1" s="757"/>
      <c r="EZ1" s="757"/>
      <c r="FA1" s="758"/>
      <c r="FB1" s="35"/>
      <c r="FC1" s="744" t="s">
        <v>70</v>
      </c>
      <c r="FD1" s="745"/>
      <c r="FE1" s="746"/>
      <c r="FF1" s="756" t="str">
        <f>EX1</f>
        <v>Tjard/Mark</v>
      </c>
      <c r="FG1" s="757"/>
      <c r="FH1" s="757"/>
      <c r="FI1" s="758"/>
      <c r="FJ1" s="744" t="s">
        <v>70</v>
      </c>
      <c r="FK1" s="745"/>
      <c r="FL1" s="746"/>
      <c r="FM1" s="756" t="str">
        <f>'info toernooi'!B42</f>
        <v>Ron de Jager</v>
      </c>
      <c r="FN1" s="757"/>
      <c r="FO1" s="757"/>
      <c r="FP1" s="758"/>
      <c r="FQ1" s="35"/>
      <c r="FR1" s="744" t="s">
        <v>70</v>
      </c>
      <c r="FS1" s="745"/>
      <c r="FT1" s="746"/>
      <c r="FU1" s="756" t="str">
        <f>FM1</f>
        <v>Ron de Jager</v>
      </c>
      <c r="FV1" s="757"/>
      <c r="FW1" s="757"/>
      <c r="FX1" s="758"/>
    </row>
    <row r="2" spans="1:180" ht="12" customHeight="1" thickBot="1">
      <c r="A2" s="747"/>
      <c r="B2" s="748"/>
      <c r="C2" s="749"/>
      <c r="D2" s="847"/>
      <c r="E2" s="676"/>
      <c r="F2" s="676"/>
      <c r="G2" s="677"/>
      <c r="H2" s="35"/>
      <c r="I2" s="747"/>
      <c r="J2" s="748"/>
      <c r="K2" s="749"/>
      <c r="L2" s="847"/>
      <c r="M2" s="676"/>
      <c r="N2" s="676"/>
      <c r="O2" s="677"/>
      <c r="P2" s="747"/>
      <c r="Q2" s="748"/>
      <c r="R2" s="749"/>
      <c r="S2" s="851"/>
      <c r="T2" s="852"/>
      <c r="U2" s="852"/>
      <c r="V2" s="853"/>
      <c r="W2" s="35"/>
      <c r="X2" s="747"/>
      <c r="Y2" s="748"/>
      <c r="Z2" s="749"/>
      <c r="AA2" s="875"/>
      <c r="AB2" s="876"/>
      <c r="AC2" s="876"/>
      <c r="AD2" s="877"/>
      <c r="AE2" s="747"/>
      <c r="AF2" s="748"/>
      <c r="AG2" s="749"/>
      <c r="AH2" s="759"/>
      <c r="AI2" s="760"/>
      <c r="AJ2" s="760"/>
      <c r="AK2" s="761"/>
      <c r="AL2" s="35"/>
      <c r="AM2" s="747"/>
      <c r="AN2" s="748"/>
      <c r="AO2" s="749"/>
      <c r="AP2" s="759"/>
      <c r="AQ2" s="760"/>
      <c r="AR2" s="760"/>
      <c r="AS2" s="761"/>
      <c r="AT2" s="747"/>
      <c r="AU2" s="748"/>
      <c r="AV2" s="749"/>
      <c r="AW2" s="759"/>
      <c r="AX2" s="760"/>
      <c r="AY2" s="760"/>
      <c r="AZ2" s="761"/>
      <c r="BA2" s="35"/>
      <c r="BB2" s="747"/>
      <c r="BC2" s="748"/>
      <c r="BD2" s="749"/>
      <c r="BE2" s="759"/>
      <c r="BF2" s="760"/>
      <c r="BG2" s="760"/>
      <c r="BH2" s="761"/>
      <c r="BI2" s="747"/>
      <c r="BJ2" s="748"/>
      <c r="BK2" s="749"/>
      <c r="BL2" s="759"/>
      <c r="BM2" s="760"/>
      <c r="BN2" s="760"/>
      <c r="BO2" s="761"/>
      <c r="BP2" s="35"/>
      <c r="BQ2" s="747"/>
      <c r="BR2" s="748"/>
      <c r="BS2" s="749"/>
      <c r="BT2" s="759"/>
      <c r="BU2" s="760"/>
      <c r="BV2" s="760"/>
      <c r="BW2" s="761"/>
      <c r="BX2" s="747"/>
      <c r="BY2" s="748"/>
      <c r="BZ2" s="749"/>
      <c r="CA2" s="759"/>
      <c r="CB2" s="760"/>
      <c r="CC2" s="760"/>
      <c r="CD2" s="761"/>
      <c r="CE2" s="35"/>
      <c r="CF2" s="747"/>
      <c r="CG2" s="748"/>
      <c r="CH2" s="749"/>
      <c r="CI2" s="759"/>
      <c r="CJ2" s="760"/>
      <c r="CK2" s="760"/>
      <c r="CL2" s="761"/>
      <c r="CM2" s="747"/>
      <c r="CN2" s="748"/>
      <c r="CO2" s="749"/>
      <c r="CP2" s="956"/>
      <c r="CQ2" s="957"/>
      <c r="CR2" s="957"/>
      <c r="CS2" s="958"/>
      <c r="CT2" s="35"/>
      <c r="CU2" s="747"/>
      <c r="CV2" s="748"/>
      <c r="CW2" s="749"/>
      <c r="CX2" s="956"/>
      <c r="CY2" s="957"/>
      <c r="CZ2" s="957"/>
      <c r="DA2" s="958"/>
      <c r="DB2" s="747"/>
      <c r="DC2" s="748"/>
      <c r="DD2" s="749"/>
      <c r="DE2" s="813"/>
      <c r="DF2" s="814"/>
      <c r="DG2" s="814"/>
      <c r="DH2" s="815"/>
      <c r="DI2" s="35"/>
      <c r="DJ2" s="747"/>
      <c r="DK2" s="748"/>
      <c r="DL2" s="749"/>
      <c r="DM2" s="813"/>
      <c r="DN2" s="814"/>
      <c r="DO2" s="814"/>
      <c r="DP2" s="815"/>
      <c r="DQ2" s="747"/>
      <c r="DR2" s="748"/>
      <c r="DS2" s="749"/>
      <c r="DT2" s="759"/>
      <c r="DU2" s="760"/>
      <c r="DV2" s="760"/>
      <c r="DW2" s="761"/>
      <c r="DX2" s="35"/>
      <c r="DY2" s="747"/>
      <c r="DZ2" s="748"/>
      <c r="EA2" s="749"/>
      <c r="EB2" s="759"/>
      <c r="EC2" s="760"/>
      <c r="ED2" s="760"/>
      <c r="EE2" s="761"/>
      <c r="EF2" s="747"/>
      <c r="EG2" s="748"/>
      <c r="EH2" s="749"/>
      <c r="EI2" s="759"/>
      <c r="EJ2" s="760"/>
      <c r="EK2" s="760"/>
      <c r="EL2" s="761"/>
      <c r="EM2" s="35"/>
      <c r="EN2" s="747"/>
      <c r="EO2" s="748"/>
      <c r="EP2" s="749"/>
      <c r="EQ2" s="759"/>
      <c r="ER2" s="760"/>
      <c r="ES2" s="760"/>
      <c r="ET2" s="761"/>
      <c r="EU2" s="747"/>
      <c r="EV2" s="748"/>
      <c r="EW2" s="749"/>
      <c r="EX2" s="759"/>
      <c r="EY2" s="760"/>
      <c r="EZ2" s="760"/>
      <c r="FA2" s="761"/>
      <c r="FB2" s="35"/>
      <c r="FC2" s="747"/>
      <c r="FD2" s="748"/>
      <c r="FE2" s="749"/>
      <c r="FF2" s="759"/>
      <c r="FG2" s="760"/>
      <c r="FH2" s="760"/>
      <c r="FI2" s="761"/>
      <c r="FJ2" s="747"/>
      <c r="FK2" s="748"/>
      <c r="FL2" s="749"/>
      <c r="FM2" s="759"/>
      <c r="FN2" s="760"/>
      <c r="FO2" s="760"/>
      <c r="FP2" s="761"/>
      <c r="FQ2" s="35"/>
      <c r="FR2" s="747"/>
      <c r="FS2" s="748"/>
      <c r="FT2" s="749"/>
      <c r="FU2" s="759"/>
      <c r="FV2" s="760"/>
      <c r="FW2" s="760"/>
      <c r="FX2" s="761"/>
    </row>
    <row r="3" spans="1:180" ht="12" customHeight="1">
      <c r="A3" s="744" t="s">
        <v>71</v>
      </c>
      <c r="B3" s="745"/>
      <c r="C3" s="746"/>
      <c r="D3" s="846" t="str">
        <f>'info toernooi'!E5</f>
        <v>AZ</v>
      </c>
      <c r="E3" s="673"/>
      <c r="F3" s="673"/>
      <c r="G3" s="674"/>
      <c r="H3" s="35"/>
      <c r="I3" s="744" t="s">
        <v>71</v>
      </c>
      <c r="J3" s="745"/>
      <c r="K3" s="746"/>
      <c r="L3" s="846" t="str">
        <f>D3</f>
        <v>AZ</v>
      </c>
      <c r="M3" s="673"/>
      <c r="N3" s="673"/>
      <c r="O3" s="674"/>
      <c r="P3" s="744" t="s">
        <v>71</v>
      </c>
      <c r="Q3" s="745"/>
      <c r="R3" s="746"/>
      <c r="S3" s="872" t="str">
        <f>'info toernooi'!E6</f>
        <v>Roda JC</v>
      </c>
      <c r="T3" s="873"/>
      <c r="U3" s="873"/>
      <c r="V3" s="874"/>
      <c r="W3" s="35"/>
      <c r="X3" s="744" t="s">
        <v>71</v>
      </c>
      <c r="Y3" s="745"/>
      <c r="Z3" s="746"/>
      <c r="AA3" s="872" t="str">
        <f>S3</f>
        <v>Roda JC</v>
      </c>
      <c r="AB3" s="873"/>
      <c r="AC3" s="873"/>
      <c r="AD3" s="874"/>
      <c r="AE3" s="744" t="s">
        <v>71</v>
      </c>
      <c r="AF3" s="745"/>
      <c r="AG3" s="746"/>
      <c r="AH3" s="756" t="str">
        <f>'info toernooi'!E7</f>
        <v>NAC Breda</v>
      </c>
      <c r="AI3" s="757"/>
      <c r="AJ3" s="757"/>
      <c r="AK3" s="758"/>
      <c r="AL3" s="35"/>
      <c r="AM3" s="744" t="s">
        <v>71</v>
      </c>
      <c r="AN3" s="745"/>
      <c r="AO3" s="746"/>
      <c r="AP3" s="756" t="str">
        <f>AH3</f>
        <v>NAC Breda</v>
      </c>
      <c r="AQ3" s="757"/>
      <c r="AR3" s="757"/>
      <c r="AS3" s="758"/>
      <c r="AT3" s="744" t="s">
        <v>71</v>
      </c>
      <c r="AU3" s="745"/>
      <c r="AV3" s="746"/>
      <c r="AW3" s="756" t="str">
        <f>'info toernooi'!E8</f>
        <v>Fortuna Sittard</v>
      </c>
      <c r="AX3" s="757"/>
      <c r="AY3" s="757"/>
      <c r="AZ3" s="758"/>
      <c r="BA3" s="35"/>
      <c r="BB3" s="744" t="s">
        <v>71</v>
      </c>
      <c r="BC3" s="745"/>
      <c r="BD3" s="746"/>
      <c r="BE3" s="756" t="str">
        <f>AW3</f>
        <v>Fortuna Sittard</v>
      </c>
      <c r="BF3" s="757"/>
      <c r="BG3" s="757"/>
      <c r="BH3" s="758"/>
      <c r="BI3" s="744" t="s">
        <v>71</v>
      </c>
      <c r="BJ3" s="745"/>
      <c r="BK3" s="746"/>
      <c r="BL3" s="756" t="str">
        <f>'info toernooi'!E9</f>
        <v>RC Genk</v>
      </c>
      <c r="BM3" s="757"/>
      <c r="BN3" s="757"/>
      <c r="BO3" s="758"/>
      <c r="BP3" s="35"/>
      <c r="BQ3" s="744" t="s">
        <v>71</v>
      </c>
      <c r="BR3" s="745"/>
      <c r="BS3" s="746"/>
      <c r="BT3" s="756" t="str">
        <f>BL3</f>
        <v>RC Genk</v>
      </c>
      <c r="BU3" s="757"/>
      <c r="BV3" s="757"/>
      <c r="BW3" s="758"/>
      <c r="BX3" s="744" t="s">
        <v>71</v>
      </c>
      <c r="BY3" s="745"/>
      <c r="BZ3" s="746"/>
      <c r="CA3" s="756" t="str">
        <f>'info toernooi'!E10</f>
        <v>CVV Vriendenschaar</v>
      </c>
      <c r="CB3" s="757"/>
      <c r="CC3" s="757"/>
      <c r="CD3" s="758"/>
      <c r="CE3" s="35"/>
      <c r="CF3" s="744" t="s">
        <v>71</v>
      </c>
      <c r="CG3" s="745"/>
      <c r="CH3" s="746"/>
      <c r="CI3" s="756" t="str">
        <f>CA3</f>
        <v>CVV Vriendenschaar</v>
      </c>
      <c r="CJ3" s="757"/>
      <c r="CK3" s="757"/>
      <c r="CL3" s="758"/>
      <c r="CM3" s="744" t="s">
        <v>71</v>
      </c>
      <c r="CN3" s="745"/>
      <c r="CO3" s="746"/>
      <c r="CP3" s="953" t="str">
        <f>'info toernooi'!E37</f>
        <v>Vitesse/AGOVV</v>
      </c>
      <c r="CQ3" s="954"/>
      <c r="CR3" s="954"/>
      <c r="CS3" s="955"/>
      <c r="CT3" s="35"/>
      <c r="CU3" s="744" t="s">
        <v>71</v>
      </c>
      <c r="CV3" s="745"/>
      <c r="CW3" s="746"/>
      <c r="CX3" s="953" t="str">
        <f>CP3</f>
        <v>Vitesse/AGOVV</v>
      </c>
      <c r="CY3" s="954"/>
      <c r="CZ3" s="954"/>
      <c r="DA3" s="955"/>
      <c r="DB3" s="744" t="s">
        <v>71</v>
      </c>
      <c r="DC3" s="745"/>
      <c r="DD3" s="746"/>
      <c r="DE3" s="810" t="str">
        <f>'info toernooi'!E38</f>
        <v>Willem II / RKC</v>
      </c>
      <c r="DF3" s="811"/>
      <c r="DG3" s="811"/>
      <c r="DH3" s="812"/>
      <c r="DI3" s="35"/>
      <c r="DJ3" s="744" t="s">
        <v>71</v>
      </c>
      <c r="DK3" s="745"/>
      <c r="DL3" s="746"/>
      <c r="DM3" s="810" t="str">
        <f>DE3</f>
        <v>Willem II / RKC</v>
      </c>
      <c r="DN3" s="811"/>
      <c r="DO3" s="811"/>
      <c r="DP3" s="812"/>
      <c r="DQ3" s="744" t="s">
        <v>71</v>
      </c>
      <c r="DR3" s="745"/>
      <c r="DS3" s="746"/>
      <c r="DT3" s="756" t="str">
        <f>'info toernooi'!E39</f>
        <v>Sparta Rotterdam</v>
      </c>
      <c r="DU3" s="757"/>
      <c r="DV3" s="757"/>
      <c r="DW3" s="758"/>
      <c r="DX3" s="35"/>
      <c r="DY3" s="744" t="s">
        <v>71</v>
      </c>
      <c r="DZ3" s="745"/>
      <c r="EA3" s="746"/>
      <c r="EB3" s="756" t="str">
        <f>DT3</f>
        <v>Sparta Rotterdam</v>
      </c>
      <c r="EC3" s="757"/>
      <c r="ED3" s="757"/>
      <c r="EE3" s="758"/>
      <c r="EF3" s="744" t="s">
        <v>71</v>
      </c>
      <c r="EG3" s="745"/>
      <c r="EH3" s="746"/>
      <c r="EI3" s="756" t="str">
        <f>'info toernooi'!E40</f>
        <v>Roda JC</v>
      </c>
      <c r="EJ3" s="757"/>
      <c r="EK3" s="757"/>
      <c r="EL3" s="758"/>
      <c r="EM3" s="35"/>
      <c r="EN3" s="744" t="s">
        <v>71</v>
      </c>
      <c r="EO3" s="745"/>
      <c r="EP3" s="746"/>
      <c r="EQ3" s="756" t="str">
        <f>EI3</f>
        <v>Roda JC</v>
      </c>
      <c r="ER3" s="757"/>
      <c r="ES3" s="757"/>
      <c r="ET3" s="758"/>
      <c r="EU3" s="744" t="s">
        <v>71</v>
      </c>
      <c r="EV3" s="745"/>
      <c r="EW3" s="746"/>
      <c r="EX3" s="756" t="str">
        <f>'info toernooi'!E41</f>
        <v>Lierse SK</v>
      </c>
      <c r="EY3" s="757"/>
      <c r="EZ3" s="757"/>
      <c r="FA3" s="758"/>
      <c r="FB3" s="35"/>
      <c r="FC3" s="744" t="s">
        <v>71</v>
      </c>
      <c r="FD3" s="745"/>
      <c r="FE3" s="746"/>
      <c r="FF3" s="756" t="str">
        <f>EX3</f>
        <v>Lierse SK</v>
      </c>
      <c r="FG3" s="757"/>
      <c r="FH3" s="757"/>
      <c r="FI3" s="758"/>
      <c r="FJ3" s="744" t="s">
        <v>71</v>
      </c>
      <c r="FK3" s="745"/>
      <c r="FL3" s="746"/>
      <c r="FM3" s="756" t="str">
        <f>'info toernooi'!E42</f>
        <v>FC Den Bosch</v>
      </c>
      <c r="FN3" s="757"/>
      <c r="FO3" s="757"/>
      <c r="FP3" s="758"/>
      <c r="FQ3" s="35"/>
      <c r="FR3" s="744" t="s">
        <v>71</v>
      </c>
      <c r="FS3" s="745"/>
      <c r="FT3" s="746"/>
      <c r="FU3" s="756" t="str">
        <f>FM3</f>
        <v>FC Den Bosch</v>
      </c>
      <c r="FV3" s="757"/>
      <c r="FW3" s="757"/>
      <c r="FX3" s="758"/>
    </row>
    <row r="4" spans="1:180" ht="12" customHeight="1" thickBot="1">
      <c r="A4" s="786"/>
      <c r="B4" s="787"/>
      <c r="C4" s="788"/>
      <c r="D4" s="847"/>
      <c r="E4" s="676"/>
      <c r="F4" s="676"/>
      <c r="G4" s="677"/>
      <c r="H4" s="35"/>
      <c r="I4" s="786"/>
      <c r="J4" s="787"/>
      <c r="K4" s="788"/>
      <c r="L4" s="847"/>
      <c r="M4" s="676"/>
      <c r="N4" s="676"/>
      <c r="O4" s="677"/>
      <c r="P4" s="786"/>
      <c r="Q4" s="787"/>
      <c r="R4" s="788"/>
      <c r="S4" s="875"/>
      <c r="T4" s="876"/>
      <c r="U4" s="876"/>
      <c r="V4" s="877"/>
      <c r="W4" s="35"/>
      <c r="X4" s="786"/>
      <c r="Y4" s="787"/>
      <c r="Z4" s="788"/>
      <c r="AA4" s="875"/>
      <c r="AB4" s="876"/>
      <c r="AC4" s="876"/>
      <c r="AD4" s="877"/>
      <c r="AE4" s="786"/>
      <c r="AF4" s="787"/>
      <c r="AG4" s="788"/>
      <c r="AH4" s="759"/>
      <c r="AI4" s="760"/>
      <c r="AJ4" s="760"/>
      <c r="AK4" s="761"/>
      <c r="AL4" s="35"/>
      <c r="AM4" s="786"/>
      <c r="AN4" s="787"/>
      <c r="AO4" s="788"/>
      <c r="AP4" s="759"/>
      <c r="AQ4" s="760"/>
      <c r="AR4" s="760"/>
      <c r="AS4" s="761"/>
      <c r="AT4" s="786"/>
      <c r="AU4" s="787"/>
      <c r="AV4" s="788"/>
      <c r="AW4" s="759"/>
      <c r="AX4" s="760"/>
      <c r="AY4" s="760"/>
      <c r="AZ4" s="761"/>
      <c r="BA4" s="35"/>
      <c r="BB4" s="786"/>
      <c r="BC4" s="787"/>
      <c r="BD4" s="788"/>
      <c r="BE4" s="759"/>
      <c r="BF4" s="760"/>
      <c r="BG4" s="760"/>
      <c r="BH4" s="761"/>
      <c r="BI4" s="786"/>
      <c r="BJ4" s="787"/>
      <c r="BK4" s="788"/>
      <c r="BL4" s="759"/>
      <c r="BM4" s="760"/>
      <c r="BN4" s="760"/>
      <c r="BO4" s="761"/>
      <c r="BP4" s="35"/>
      <c r="BQ4" s="786"/>
      <c r="BR4" s="787"/>
      <c r="BS4" s="788"/>
      <c r="BT4" s="759"/>
      <c r="BU4" s="760"/>
      <c r="BV4" s="760"/>
      <c r="BW4" s="761"/>
      <c r="BX4" s="786"/>
      <c r="BY4" s="787"/>
      <c r="BZ4" s="788"/>
      <c r="CA4" s="759"/>
      <c r="CB4" s="760"/>
      <c r="CC4" s="760"/>
      <c r="CD4" s="761"/>
      <c r="CE4" s="35"/>
      <c r="CF4" s="786"/>
      <c r="CG4" s="787"/>
      <c r="CH4" s="788"/>
      <c r="CI4" s="759"/>
      <c r="CJ4" s="760"/>
      <c r="CK4" s="760"/>
      <c r="CL4" s="761"/>
      <c r="CM4" s="786"/>
      <c r="CN4" s="787"/>
      <c r="CO4" s="788"/>
      <c r="CP4" s="956"/>
      <c r="CQ4" s="957"/>
      <c r="CR4" s="957"/>
      <c r="CS4" s="958"/>
      <c r="CT4" s="35"/>
      <c r="CU4" s="786"/>
      <c r="CV4" s="787"/>
      <c r="CW4" s="788"/>
      <c r="CX4" s="956"/>
      <c r="CY4" s="957"/>
      <c r="CZ4" s="957"/>
      <c r="DA4" s="958"/>
      <c r="DB4" s="786"/>
      <c r="DC4" s="787"/>
      <c r="DD4" s="788"/>
      <c r="DE4" s="813"/>
      <c r="DF4" s="814"/>
      <c r="DG4" s="814"/>
      <c r="DH4" s="815"/>
      <c r="DI4" s="35"/>
      <c r="DJ4" s="786"/>
      <c r="DK4" s="787"/>
      <c r="DL4" s="788"/>
      <c r="DM4" s="813"/>
      <c r="DN4" s="814"/>
      <c r="DO4" s="814"/>
      <c r="DP4" s="815"/>
      <c r="DQ4" s="786"/>
      <c r="DR4" s="787"/>
      <c r="DS4" s="788"/>
      <c r="DT4" s="759"/>
      <c r="DU4" s="760"/>
      <c r="DV4" s="760"/>
      <c r="DW4" s="761"/>
      <c r="DX4" s="35"/>
      <c r="DY4" s="786"/>
      <c r="DZ4" s="787"/>
      <c r="EA4" s="788"/>
      <c r="EB4" s="759"/>
      <c r="EC4" s="760"/>
      <c r="ED4" s="760"/>
      <c r="EE4" s="761"/>
      <c r="EF4" s="786"/>
      <c r="EG4" s="787"/>
      <c r="EH4" s="788"/>
      <c r="EI4" s="759"/>
      <c r="EJ4" s="760"/>
      <c r="EK4" s="760"/>
      <c r="EL4" s="761"/>
      <c r="EM4" s="35"/>
      <c r="EN4" s="786"/>
      <c r="EO4" s="787"/>
      <c r="EP4" s="788"/>
      <c r="EQ4" s="759"/>
      <c r="ER4" s="760"/>
      <c r="ES4" s="760"/>
      <c r="ET4" s="761"/>
      <c r="EU4" s="786"/>
      <c r="EV4" s="787"/>
      <c r="EW4" s="788"/>
      <c r="EX4" s="759"/>
      <c r="EY4" s="760"/>
      <c r="EZ4" s="760"/>
      <c r="FA4" s="761"/>
      <c r="FB4" s="35"/>
      <c r="FC4" s="786"/>
      <c r="FD4" s="787"/>
      <c r="FE4" s="788"/>
      <c r="FF4" s="759"/>
      <c r="FG4" s="760"/>
      <c r="FH4" s="760"/>
      <c r="FI4" s="761"/>
      <c r="FJ4" s="786"/>
      <c r="FK4" s="787"/>
      <c r="FL4" s="788"/>
      <c r="FM4" s="759"/>
      <c r="FN4" s="760"/>
      <c r="FO4" s="760"/>
      <c r="FP4" s="761"/>
      <c r="FQ4" s="35"/>
      <c r="FR4" s="786"/>
      <c r="FS4" s="787"/>
      <c r="FT4" s="788"/>
      <c r="FU4" s="759"/>
      <c r="FV4" s="760"/>
      <c r="FW4" s="760"/>
      <c r="FX4" s="761"/>
    </row>
    <row r="5" spans="1:180" ht="12" customHeight="1">
      <c r="A5" s="658" t="s">
        <v>81</v>
      </c>
      <c r="B5" s="659"/>
      <c r="C5" s="659"/>
      <c r="D5" s="660"/>
      <c r="E5" s="672" t="str">
        <f>'info toernooi'!I5</f>
        <v>za 10.00</v>
      </c>
      <c r="F5" s="673"/>
      <c r="G5" s="674"/>
      <c r="H5" s="35"/>
      <c r="I5" s="658" t="s">
        <v>81</v>
      </c>
      <c r="J5" s="659"/>
      <c r="K5" s="659"/>
      <c r="L5" s="660"/>
      <c r="M5" s="672" t="str">
        <f>'info toernooi'!J5</f>
        <v>za 12.00</v>
      </c>
      <c r="N5" s="673"/>
      <c r="O5" s="674"/>
      <c r="P5" s="658" t="s">
        <v>81</v>
      </c>
      <c r="Q5" s="659"/>
      <c r="R5" s="659"/>
      <c r="S5" s="660"/>
      <c r="T5" s="883" t="str">
        <f>'info toernooi'!I6</f>
        <v>za 10.00</v>
      </c>
      <c r="U5" s="849"/>
      <c r="V5" s="850"/>
      <c r="W5" s="35"/>
      <c r="X5" s="658" t="s">
        <v>81</v>
      </c>
      <c r="Y5" s="659"/>
      <c r="Z5" s="659"/>
      <c r="AA5" s="660"/>
      <c r="AB5" s="883" t="str">
        <f>'info toernooi'!J6</f>
        <v>za 12.00</v>
      </c>
      <c r="AC5" s="849"/>
      <c r="AD5" s="850"/>
      <c r="AE5" s="658" t="s">
        <v>81</v>
      </c>
      <c r="AF5" s="659"/>
      <c r="AG5" s="659"/>
      <c r="AH5" s="660"/>
      <c r="AI5" s="672" t="str">
        <f>'info toernooi'!I7</f>
        <v>za 10.00</v>
      </c>
      <c r="AJ5" s="673"/>
      <c r="AK5" s="674"/>
      <c r="AL5" s="35"/>
      <c r="AM5" s="658" t="s">
        <v>81</v>
      </c>
      <c r="AN5" s="659"/>
      <c r="AO5" s="659"/>
      <c r="AP5" s="660"/>
      <c r="AQ5" s="672" t="str">
        <f>'info toernooi'!J7</f>
        <v>za 12.00</v>
      </c>
      <c r="AR5" s="673"/>
      <c r="AS5" s="674"/>
      <c r="AT5" s="658" t="s">
        <v>81</v>
      </c>
      <c r="AU5" s="659"/>
      <c r="AV5" s="659"/>
      <c r="AW5" s="660"/>
      <c r="AX5" s="672" t="str">
        <f>'info toernooi'!I8</f>
        <v>za 10.00</v>
      </c>
      <c r="AY5" s="673"/>
      <c r="AZ5" s="674"/>
      <c r="BA5" s="35"/>
      <c r="BB5" s="658" t="s">
        <v>81</v>
      </c>
      <c r="BC5" s="659"/>
      <c r="BD5" s="659"/>
      <c r="BE5" s="660"/>
      <c r="BF5" s="672" t="str">
        <f>'info toernooi'!J8</f>
        <v>za 12.00</v>
      </c>
      <c r="BG5" s="673"/>
      <c r="BH5" s="674"/>
      <c r="BI5" s="658" t="s">
        <v>81</v>
      </c>
      <c r="BJ5" s="659"/>
      <c r="BK5" s="659"/>
      <c r="BL5" s="660"/>
      <c r="BM5" s="672" t="str">
        <f>'info toernooi'!I9</f>
        <v>za 10.00</v>
      </c>
      <c r="BN5" s="673"/>
      <c r="BO5" s="674"/>
      <c r="BP5" s="35"/>
      <c r="BQ5" s="658" t="s">
        <v>81</v>
      </c>
      <c r="BR5" s="659"/>
      <c r="BS5" s="659"/>
      <c r="BT5" s="660"/>
      <c r="BU5" s="672" t="str">
        <f>'info toernooi'!J9</f>
        <v>za 12.00</v>
      </c>
      <c r="BV5" s="673"/>
      <c r="BW5" s="674"/>
      <c r="BX5" s="658" t="s">
        <v>81</v>
      </c>
      <c r="BY5" s="659"/>
      <c r="BZ5" s="659"/>
      <c r="CA5" s="660"/>
      <c r="CB5" s="672" t="str">
        <f>'info toernooi'!I10</f>
        <v>za 10.00</v>
      </c>
      <c r="CC5" s="673"/>
      <c r="CD5" s="674"/>
      <c r="CE5" s="35"/>
      <c r="CF5" s="658" t="s">
        <v>81</v>
      </c>
      <c r="CG5" s="659"/>
      <c r="CH5" s="659"/>
      <c r="CI5" s="660"/>
      <c r="CJ5" s="672" t="str">
        <f>'info toernooi'!J10</f>
        <v>za 12.00</v>
      </c>
      <c r="CK5" s="673"/>
      <c r="CL5" s="674"/>
      <c r="CM5" s="658" t="s">
        <v>81</v>
      </c>
      <c r="CN5" s="659"/>
      <c r="CO5" s="659"/>
      <c r="CP5" s="660"/>
      <c r="CQ5" s="672" t="str">
        <f>'info toernooi'!I37</f>
        <v>za 11.00</v>
      </c>
      <c r="CR5" s="673"/>
      <c r="CS5" s="674"/>
      <c r="CT5" s="35"/>
      <c r="CU5" s="658" t="s">
        <v>81</v>
      </c>
      <c r="CV5" s="659"/>
      <c r="CW5" s="659"/>
      <c r="CX5" s="660"/>
      <c r="CY5" s="672" t="str">
        <f>'info toernooi'!J37</f>
        <v>za 13.00</v>
      </c>
      <c r="CZ5" s="673"/>
      <c r="DA5" s="674"/>
      <c r="DB5" s="658" t="s">
        <v>81</v>
      </c>
      <c r="DC5" s="659"/>
      <c r="DD5" s="659"/>
      <c r="DE5" s="660"/>
      <c r="DF5" s="804" t="str">
        <f>'info toernooi'!I38</f>
        <v>za 11.00</v>
      </c>
      <c r="DG5" s="805"/>
      <c r="DH5" s="806"/>
      <c r="DI5" s="35"/>
      <c r="DJ5" s="658" t="s">
        <v>81</v>
      </c>
      <c r="DK5" s="659"/>
      <c r="DL5" s="659"/>
      <c r="DM5" s="660"/>
      <c r="DN5" s="804" t="str">
        <f>'info toernooi'!J38</f>
        <v>za 13.00</v>
      </c>
      <c r="DO5" s="805"/>
      <c r="DP5" s="806"/>
      <c r="DQ5" s="658" t="s">
        <v>81</v>
      </c>
      <c r="DR5" s="659"/>
      <c r="DS5" s="659"/>
      <c r="DT5" s="660"/>
      <c r="DU5" s="672" t="str">
        <f>'info toernooi'!I39</f>
        <v>za 11.00</v>
      </c>
      <c r="DV5" s="673"/>
      <c r="DW5" s="674"/>
      <c r="DX5" s="35"/>
      <c r="DY5" s="658" t="s">
        <v>81</v>
      </c>
      <c r="DZ5" s="659"/>
      <c r="EA5" s="659"/>
      <c r="EB5" s="660"/>
      <c r="EC5" s="672" t="str">
        <f>'info toernooi'!J39</f>
        <v>za 13.00</v>
      </c>
      <c r="ED5" s="673"/>
      <c r="EE5" s="674"/>
      <c r="EF5" s="658" t="s">
        <v>81</v>
      </c>
      <c r="EG5" s="659"/>
      <c r="EH5" s="659"/>
      <c r="EI5" s="660"/>
      <c r="EJ5" s="672" t="str">
        <f>'info toernooi'!I40</f>
        <v>za 11.00</v>
      </c>
      <c r="EK5" s="673"/>
      <c r="EL5" s="674"/>
      <c r="EM5" s="35"/>
      <c r="EN5" s="658" t="s">
        <v>81</v>
      </c>
      <c r="EO5" s="659"/>
      <c r="EP5" s="659"/>
      <c r="EQ5" s="660"/>
      <c r="ER5" s="672" t="str">
        <f>'info toernooi'!J40</f>
        <v>za 13.00</v>
      </c>
      <c r="ES5" s="673"/>
      <c r="ET5" s="674"/>
      <c r="EU5" s="658" t="s">
        <v>81</v>
      </c>
      <c r="EV5" s="659"/>
      <c r="EW5" s="659"/>
      <c r="EX5" s="660"/>
      <c r="EY5" s="672" t="str">
        <f>'info toernooi'!I41</f>
        <v>za 11.00</v>
      </c>
      <c r="EZ5" s="673"/>
      <c r="FA5" s="674"/>
      <c r="FB5" s="35"/>
      <c r="FC5" s="658" t="s">
        <v>81</v>
      </c>
      <c r="FD5" s="659"/>
      <c r="FE5" s="659"/>
      <c r="FF5" s="660"/>
      <c r="FG5" s="721" t="str">
        <f>'info toernooi'!J41</f>
        <v>za 13.00</v>
      </c>
      <c r="FH5" s="722"/>
      <c r="FI5" s="723"/>
      <c r="FJ5" s="658" t="s">
        <v>81</v>
      </c>
      <c r="FK5" s="659"/>
      <c r="FL5" s="659"/>
      <c r="FM5" s="660"/>
      <c r="FN5" s="672" t="str">
        <f>'info toernooi'!I42</f>
        <v>za 11.00</v>
      </c>
      <c r="FO5" s="673"/>
      <c r="FP5" s="674"/>
      <c r="FQ5" s="35"/>
      <c r="FR5" s="658" t="s">
        <v>81</v>
      </c>
      <c r="FS5" s="659"/>
      <c r="FT5" s="659"/>
      <c r="FU5" s="660"/>
      <c r="FV5" s="672" t="str">
        <f>'info toernooi'!J42</f>
        <v>za 13.00</v>
      </c>
      <c r="FW5" s="673"/>
      <c r="FX5" s="674"/>
    </row>
    <row r="6" spans="1:180" ht="12" customHeight="1" thickBot="1">
      <c r="A6" s="661"/>
      <c r="B6" s="662"/>
      <c r="C6" s="662"/>
      <c r="D6" s="663"/>
      <c r="E6" s="675"/>
      <c r="F6" s="676"/>
      <c r="G6" s="677"/>
      <c r="H6" s="35"/>
      <c r="I6" s="661"/>
      <c r="J6" s="662"/>
      <c r="K6" s="662"/>
      <c r="L6" s="663"/>
      <c r="M6" s="675"/>
      <c r="N6" s="676"/>
      <c r="O6" s="677"/>
      <c r="P6" s="661"/>
      <c r="Q6" s="662"/>
      <c r="R6" s="662"/>
      <c r="S6" s="663"/>
      <c r="T6" s="884"/>
      <c r="U6" s="852"/>
      <c r="V6" s="853"/>
      <c r="W6" s="35"/>
      <c r="X6" s="661"/>
      <c r="Y6" s="662"/>
      <c r="Z6" s="662"/>
      <c r="AA6" s="663"/>
      <c r="AB6" s="884"/>
      <c r="AC6" s="852"/>
      <c r="AD6" s="853"/>
      <c r="AE6" s="661"/>
      <c r="AF6" s="662"/>
      <c r="AG6" s="662"/>
      <c r="AH6" s="663"/>
      <c r="AI6" s="675"/>
      <c r="AJ6" s="676"/>
      <c r="AK6" s="677"/>
      <c r="AL6" s="35"/>
      <c r="AM6" s="661"/>
      <c r="AN6" s="662"/>
      <c r="AO6" s="662"/>
      <c r="AP6" s="663"/>
      <c r="AQ6" s="675"/>
      <c r="AR6" s="676"/>
      <c r="AS6" s="677"/>
      <c r="AT6" s="661"/>
      <c r="AU6" s="662"/>
      <c r="AV6" s="662"/>
      <c r="AW6" s="663"/>
      <c r="AX6" s="675"/>
      <c r="AY6" s="676"/>
      <c r="AZ6" s="677"/>
      <c r="BA6" s="35"/>
      <c r="BB6" s="661"/>
      <c r="BC6" s="662"/>
      <c r="BD6" s="662"/>
      <c r="BE6" s="663"/>
      <c r="BF6" s="675"/>
      <c r="BG6" s="676"/>
      <c r="BH6" s="677"/>
      <c r="BI6" s="661"/>
      <c r="BJ6" s="662"/>
      <c r="BK6" s="662"/>
      <c r="BL6" s="663"/>
      <c r="BM6" s="675"/>
      <c r="BN6" s="676"/>
      <c r="BO6" s="677"/>
      <c r="BP6" s="35"/>
      <c r="BQ6" s="661"/>
      <c r="BR6" s="662"/>
      <c r="BS6" s="662"/>
      <c r="BT6" s="663"/>
      <c r="BU6" s="675"/>
      <c r="BV6" s="676"/>
      <c r="BW6" s="677"/>
      <c r="BX6" s="661"/>
      <c r="BY6" s="662"/>
      <c r="BZ6" s="662"/>
      <c r="CA6" s="663"/>
      <c r="CB6" s="675"/>
      <c r="CC6" s="676"/>
      <c r="CD6" s="677"/>
      <c r="CE6" s="35"/>
      <c r="CF6" s="661"/>
      <c r="CG6" s="662"/>
      <c r="CH6" s="662"/>
      <c r="CI6" s="663"/>
      <c r="CJ6" s="675"/>
      <c r="CK6" s="676"/>
      <c r="CL6" s="677"/>
      <c r="CM6" s="661"/>
      <c r="CN6" s="662"/>
      <c r="CO6" s="662"/>
      <c r="CP6" s="663"/>
      <c r="CQ6" s="675"/>
      <c r="CR6" s="676"/>
      <c r="CS6" s="677"/>
      <c r="CT6" s="35"/>
      <c r="CU6" s="661"/>
      <c r="CV6" s="662"/>
      <c r="CW6" s="662"/>
      <c r="CX6" s="663"/>
      <c r="CY6" s="675"/>
      <c r="CZ6" s="676"/>
      <c r="DA6" s="677"/>
      <c r="DB6" s="661"/>
      <c r="DC6" s="662"/>
      <c r="DD6" s="662"/>
      <c r="DE6" s="663"/>
      <c r="DF6" s="807"/>
      <c r="DG6" s="808"/>
      <c r="DH6" s="809"/>
      <c r="DI6" s="35"/>
      <c r="DJ6" s="661"/>
      <c r="DK6" s="662"/>
      <c r="DL6" s="662"/>
      <c r="DM6" s="663"/>
      <c r="DN6" s="807"/>
      <c r="DO6" s="808"/>
      <c r="DP6" s="809"/>
      <c r="DQ6" s="661"/>
      <c r="DR6" s="662"/>
      <c r="DS6" s="662"/>
      <c r="DT6" s="663"/>
      <c r="DU6" s="675"/>
      <c r="DV6" s="676"/>
      <c r="DW6" s="677"/>
      <c r="DX6" s="35"/>
      <c r="DY6" s="661"/>
      <c r="DZ6" s="662"/>
      <c r="EA6" s="662"/>
      <c r="EB6" s="663"/>
      <c r="EC6" s="675"/>
      <c r="ED6" s="676"/>
      <c r="EE6" s="677"/>
      <c r="EF6" s="661"/>
      <c r="EG6" s="662"/>
      <c r="EH6" s="662"/>
      <c r="EI6" s="663"/>
      <c r="EJ6" s="675"/>
      <c r="EK6" s="676"/>
      <c r="EL6" s="677"/>
      <c r="EM6" s="35"/>
      <c r="EN6" s="661"/>
      <c r="EO6" s="662"/>
      <c r="EP6" s="662"/>
      <c r="EQ6" s="663"/>
      <c r="ER6" s="675"/>
      <c r="ES6" s="676"/>
      <c r="ET6" s="677"/>
      <c r="EU6" s="661"/>
      <c r="EV6" s="662"/>
      <c r="EW6" s="662"/>
      <c r="EX6" s="663"/>
      <c r="EY6" s="675"/>
      <c r="EZ6" s="676"/>
      <c r="FA6" s="677"/>
      <c r="FB6" s="35"/>
      <c r="FC6" s="661"/>
      <c r="FD6" s="662"/>
      <c r="FE6" s="662"/>
      <c r="FF6" s="663"/>
      <c r="FG6" s="724"/>
      <c r="FH6" s="725"/>
      <c r="FI6" s="726"/>
      <c r="FJ6" s="661"/>
      <c r="FK6" s="662"/>
      <c r="FL6" s="662"/>
      <c r="FM6" s="663"/>
      <c r="FN6" s="675"/>
      <c r="FO6" s="676"/>
      <c r="FP6" s="677"/>
      <c r="FQ6" s="35"/>
      <c r="FR6" s="661"/>
      <c r="FS6" s="662"/>
      <c r="FT6" s="662"/>
      <c r="FU6" s="663"/>
      <c r="FV6" s="675"/>
      <c r="FW6" s="676"/>
      <c r="FX6" s="677"/>
    </row>
    <row r="7" spans="1:180" ht="12" customHeight="1">
      <c r="A7" s="684" t="str">
        <f>'info toernooi'!C13</f>
        <v>AZ</v>
      </c>
      <c r="B7" s="685"/>
      <c r="C7" s="685"/>
      <c r="D7" s="855" t="s">
        <v>72</v>
      </c>
      <c r="E7" s="685" t="str">
        <f>'info toernooi'!F13</f>
        <v>CVV Vriendenschaar</v>
      </c>
      <c r="F7" s="685"/>
      <c r="G7" s="686"/>
      <c r="H7" s="35"/>
      <c r="I7" s="684" t="str">
        <f>'info toernooi'!C17</f>
        <v>RC Genk</v>
      </c>
      <c r="J7" s="685"/>
      <c r="K7" s="686"/>
      <c r="L7" s="690" t="s">
        <v>72</v>
      </c>
      <c r="M7" s="684" t="str">
        <f>'info toernooi'!F17</f>
        <v>AZ</v>
      </c>
      <c r="N7" s="685"/>
      <c r="O7" s="686"/>
      <c r="P7" s="822" t="str">
        <f>'info toernooi'!C14</f>
        <v>Roda JC</v>
      </c>
      <c r="Q7" s="823"/>
      <c r="R7" s="824"/>
      <c r="S7" s="690" t="s">
        <v>72</v>
      </c>
      <c r="T7" s="822" t="str">
        <f>'info toernooi'!F14</f>
        <v>Fortuna Sittard</v>
      </c>
      <c r="U7" s="823"/>
      <c r="V7" s="824"/>
      <c r="W7" s="35"/>
      <c r="X7" s="822" t="str">
        <f>'info toernooi'!C18</f>
        <v>Roda JC</v>
      </c>
      <c r="Y7" s="823"/>
      <c r="Z7" s="824"/>
      <c r="AA7" s="690" t="s">
        <v>72</v>
      </c>
      <c r="AB7" s="822" t="str">
        <f>'info toernooi'!F18</f>
        <v>NAC Breda</v>
      </c>
      <c r="AC7" s="823"/>
      <c r="AD7" s="824"/>
      <c r="AE7" s="684" t="str">
        <f>'info toernooi'!C15</f>
        <v>NAC Breda</v>
      </c>
      <c r="AF7" s="685"/>
      <c r="AG7" s="686"/>
      <c r="AH7" s="690" t="s">
        <v>72</v>
      </c>
      <c r="AI7" s="684" t="str">
        <f>'info toernooi'!F15</f>
        <v>RC Genk</v>
      </c>
      <c r="AJ7" s="685"/>
      <c r="AK7" s="686"/>
      <c r="AL7" s="35"/>
      <c r="AM7" s="684" t="str">
        <f>'info toernooi'!C18</f>
        <v>Roda JC</v>
      </c>
      <c r="AN7" s="685"/>
      <c r="AO7" s="686"/>
      <c r="AP7" s="690" t="s">
        <v>72</v>
      </c>
      <c r="AQ7" s="684" t="str">
        <f>'info toernooi'!F18</f>
        <v>NAC Breda</v>
      </c>
      <c r="AR7" s="685"/>
      <c r="AS7" s="686"/>
      <c r="AT7" s="684" t="str">
        <f>'info toernooi'!C14</f>
        <v>Roda JC</v>
      </c>
      <c r="AU7" s="685"/>
      <c r="AV7" s="686"/>
      <c r="AW7" s="690" t="s">
        <v>72</v>
      </c>
      <c r="AX7" s="684" t="str">
        <f>'info toernooi'!F14</f>
        <v>Fortuna Sittard</v>
      </c>
      <c r="AY7" s="685"/>
      <c r="AZ7" s="686"/>
      <c r="BA7" s="35"/>
      <c r="BB7" s="684" t="str">
        <f>'info toernooi'!C16</f>
        <v>CVV Vriendenschaar</v>
      </c>
      <c r="BC7" s="685"/>
      <c r="BD7" s="686"/>
      <c r="BE7" s="690" t="s">
        <v>72</v>
      </c>
      <c r="BF7" s="684" t="str">
        <f>'info toernooi'!F16</f>
        <v>Fortuna Sittard</v>
      </c>
      <c r="BG7" s="685"/>
      <c r="BH7" s="686"/>
      <c r="BI7" s="684" t="str">
        <f>'info toernooi'!C15</f>
        <v>NAC Breda</v>
      </c>
      <c r="BJ7" s="685"/>
      <c r="BK7" s="686"/>
      <c r="BL7" s="690" t="s">
        <v>72</v>
      </c>
      <c r="BM7" s="684" t="str">
        <f>'info toernooi'!F15</f>
        <v>RC Genk</v>
      </c>
      <c r="BN7" s="685"/>
      <c r="BO7" s="686"/>
      <c r="BP7" s="35"/>
      <c r="BQ7" s="684" t="str">
        <f>'info toernooi'!C17</f>
        <v>RC Genk</v>
      </c>
      <c r="BR7" s="685"/>
      <c r="BS7" s="686"/>
      <c r="BT7" s="690" t="s">
        <v>72</v>
      </c>
      <c r="BU7" s="684" t="str">
        <f>'info toernooi'!F17</f>
        <v>AZ</v>
      </c>
      <c r="BV7" s="685"/>
      <c r="BW7" s="686"/>
      <c r="BX7" s="832" t="str">
        <f>'info toernooi'!C13</f>
        <v>AZ</v>
      </c>
      <c r="BY7" s="833"/>
      <c r="BZ7" s="670"/>
      <c r="CA7" s="690" t="s">
        <v>72</v>
      </c>
      <c r="CB7" s="832" t="str">
        <f>'info toernooi'!F13</f>
        <v>CVV Vriendenschaar</v>
      </c>
      <c r="CC7" s="833"/>
      <c r="CD7" s="670"/>
      <c r="CE7" s="35"/>
      <c r="CF7" s="684" t="str">
        <f>'info toernooi'!C16</f>
        <v>CVV Vriendenschaar</v>
      </c>
      <c r="CG7" s="685"/>
      <c r="CH7" s="686"/>
      <c r="CI7" s="690" t="s">
        <v>72</v>
      </c>
      <c r="CJ7" s="832" t="str">
        <f>'info toernooi'!F16</f>
        <v>Fortuna Sittard</v>
      </c>
      <c r="CK7" s="833"/>
      <c r="CL7" s="670"/>
      <c r="CM7" s="684" t="str">
        <f>'info toernooi'!C45</f>
        <v>Vitesse/AGOVV</v>
      </c>
      <c r="CN7" s="685"/>
      <c r="CO7" s="686"/>
      <c r="CP7" s="690" t="s">
        <v>72</v>
      </c>
      <c r="CQ7" s="684" t="str">
        <f>'info toernooi'!F45</f>
        <v>FC Den Bosch</v>
      </c>
      <c r="CR7" s="685"/>
      <c r="CS7" s="686"/>
      <c r="CT7" s="35"/>
      <c r="CU7" s="684" t="str">
        <f>'info toernooi'!C49</f>
        <v>Lierse SK</v>
      </c>
      <c r="CV7" s="685"/>
      <c r="CW7" s="686"/>
      <c r="CX7" s="690" t="s">
        <v>72</v>
      </c>
      <c r="CY7" s="684" t="str">
        <f>'info toernooi'!F49</f>
        <v>Vitesse/AGOVV</v>
      </c>
      <c r="CZ7" s="685"/>
      <c r="DA7" s="686"/>
      <c r="DB7" s="816" t="str">
        <f>'info toernooi'!C46</f>
        <v>Willem II / RKC</v>
      </c>
      <c r="DC7" s="817"/>
      <c r="DD7" s="818"/>
      <c r="DE7" s="690" t="s">
        <v>72</v>
      </c>
      <c r="DF7" s="684" t="str">
        <f>'info toernooi'!F46</f>
        <v>Roda JC</v>
      </c>
      <c r="DG7" s="685"/>
      <c r="DH7" s="686"/>
      <c r="DI7" s="35"/>
      <c r="DJ7" s="791" t="str">
        <f>'info toernooi'!C50</f>
        <v>Willem II / RKC</v>
      </c>
      <c r="DK7" s="792"/>
      <c r="DL7" s="793"/>
      <c r="DM7" s="690" t="s">
        <v>72</v>
      </c>
      <c r="DN7" s="791" t="str">
        <f>'info toernooi'!F50</f>
        <v>Sparta Rotterdam</v>
      </c>
      <c r="DO7" s="792"/>
      <c r="DP7" s="793"/>
      <c r="DQ7" s="684" t="str">
        <f>'info toernooi'!C47</f>
        <v>Sparta Rotterdam</v>
      </c>
      <c r="DR7" s="685"/>
      <c r="DS7" s="686"/>
      <c r="DT7" s="690" t="s">
        <v>72</v>
      </c>
      <c r="DU7" s="822" t="str">
        <f>'info toernooi'!F47</f>
        <v>Lierse SK</v>
      </c>
      <c r="DV7" s="823"/>
      <c r="DW7" s="824"/>
      <c r="DX7" s="35"/>
      <c r="DY7" s="791" t="str">
        <f>'info toernooi'!C50</f>
        <v>Willem II / RKC</v>
      </c>
      <c r="DZ7" s="792"/>
      <c r="EA7" s="793"/>
      <c r="EB7" s="690" t="s">
        <v>72</v>
      </c>
      <c r="EC7" s="684" t="str">
        <f>'info toernooi'!F50</f>
        <v>Sparta Rotterdam</v>
      </c>
      <c r="ED7" s="685"/>
      <c r="EE7" s="686"/>
      <c r="EF7" s="684" t="str">
        <f>'info toernooi'!C46</f>
        <v>Willem II / RKC</v>
      </c>
      <c r="EG7" s="685"/>
      <c r="EH7" s="686"/>
      <c r="EI7" s="690" t="s">
        <v>72</v>
      </c>
      <c r="EJ7" s="684" t="str">
        <f>'info toernooi'!F46</f>
        <v>Roda JC</v>
      </c>
      <c r="EK7" s="685"/>
      <c r="EL7" s="686"/>
      <c r="EM7" s="35"/>
      <c r="EN7" s="684" t="str">
        <f>'info toernooi'!C48</f>
        <v>FC Den Bosch</v>
      </c>
      <c r="EO7" s="685"/>
      <c r="EP7" s="686"/>
      <c r="EQ7" s="690" t="s">
        <v>72</v>
      </c>
      <c r="ER7" s="684" t="str">
        <f>'info toernooi'!F48</f>
        <v>Roda JC</v>
      </c>
      <c r="ES7" s="685"/>
      <c r="ET7" s="686"/>
      <c r="EU7" s="684" t="str">
        <f>'info toernooi'!C47</f>
        <v>Sparta Rotterdam</v>
      </c>
      <c r="EV7" s="685"/>
      <c r="EW7" s="686"/>
      <c r="EX7" s="690" t="s">
        <v>72</v>
      </c>
      <c r="EY7" s="684" t="str">
        <f>'info toernooi'!F47</f>
        <v>Lierse SK</v>
      </c>
      <c r="EZ7" s="685"/>
      <c r="FA7" s="686"/>
      <c r="FB7" s="35"/>
      <c r="FC7" s="684" t="str">
        <f>'info toernooi'!C49</f>
        <v>Lierse SK</v>
      </c>
      <c r="FD7" s="685"/>
      <c r="FE7" s="686"/>
      <c r="FF7" s="690" t="s">
        <v>72</v>
      </c>
      <c r="FG7" s="684" t="str">
        <f>'info toernooi'!F49</f>
        <v>Vitesse/AGOVV</v>
      </c>
      <c r="FH7" s="685"/>
      <c r="FI7" s="686"/>
      <c r="FJ7" s="684" t="str">
        <f>'info toernooi'!C45</f>
        <v>Vitesse/AGOVV</v>
      </c>
      <c r="FK7" s="685"/>
      <c r="FL7" s="686"/>
      <c r="FM7" s="690" t="s">
        <v>72</v>
      </c>
      <c r="FN7" s="684" t="str">
        <f>'info toernooi'!F45</f>
        <v>FC Den Bosch</v>
      </c>
      <c r="FO7" s="685"/>
      <c r="FP7" s="686"/>
      <c r="FQ7" s="35"/>
      <c r="FR7" s="791" t="str">
        <f>'info toernooi'!C48</f>
        <v>FC Den Bosch</v>
      </c>
      <c r="FS7" s="792"/>
      <c r="FT7" s="793"/>
      <c r="FU7" s="690" t="s">
        <v>72</v>
      </c>
      <c r="FV7" s="791" t="str">
        <f>'info toernooi'!F48</f>
        <v>Roda JC</v>
      </c>
      <c r="FW7" s="792"/>
      <c r="FX7" s="793"/>
    </row>
    <row r="8" spans="1:180" ht="12" customHeight="1" thickBot="1">
      <c r="A8" s="687"/>
      <c r="B8" s="688"/>
      <c r="C8" s="854"/>
      <c r="D8" s="856"/>
      <c r="E8" s="688"/>
      <c r="F8" s="688"/>
      <c r="G8" s="692"/>
      <c r="H8" s="35"/>
      <c r="I8" s="687"/>
      <c r="J8" s="688"/>
      <c r="K8" s="689"/>
      <c r="L8" s="691"/>
      <c r="M8" s="687"/>
      <c r="N8" s="688"/>
      <c r="O8" s="692"/>
      <c r="P8" s="825"/>
      <c r="Q8" s="826"/>
      <c r="R8" s="845"/>
      <c r="S8" s="691"/>
      <c r="T8" s="825"/>
      <c r="U8" s="826"/>
      <c r="V8" s="827"/>
      <c r="W8" s="35"/>
      <c r="X8" s="825"/>
      <c r="Y8" s="826"/>
      <c r="Z8" s="845"/>
      <c r="AA8" s="691"/>
      <c r="AB8" s="825"/>
      <c r="AC8" s="826"/>
      <c r="AD8" s="827"/>
      <c r="AE8" s="687"/>
      <c r="AF8" s="688"/>
      <c r="AG8" s="689"/>
      <c r="AH8" s="691"/>
      <c r="AI8" s="687"/>
      <c r="AJ8" s="688"/>
      <c r="AK8" s="692"/>
      <c r="AL8" s="35"/>
      <c r="AM8" s="687"/>
      <c r="AN8" s="688"/>
      <c r="AO8" s="689"/>
      <c r="AP8" s="691"/>
      <c r="AQ8" s="687"/>
      <c r="AR8" s="688"/>
      <c r="AS8" s="692"/>
      <c r="AT8" s="687"/>
      <c r="AU8" s="688"/>
      <c r="AV8" s="689"/>
      <c r="AW8" s="691"/>
      <c r="AX8" s="687"/>
      <c r="AY8" s="688"/>
      <c r="AZ8" s="692"/>
      <c r="BA8" s="35"/>
      <c r="BB8" s="687"/>
      <c r="BC8" s="688"/>
      <c r="BD8" s="689"/>
      <c r="BE8" s="691"/>
      <c r="BF8" s="687"/>
      <c r="BG8" s="688"/>
      <c r="BH8" s="692"/>
      <c r="BI8" s="687"/>
      <c r="BJ8" s="688"/>
      <c r="BK8" s="689"/>
      <c r="BL8" s="691"/>
      <c r="BM8" s="687"/>
      <c r="BN8" s="688"/>
      <c r="BO8" s="692"/>
      <c r="BP8" s="35"/>
      <c r="BQ8" s="687"/>
      <c r="BR8" s="688"/>
      <c r="BS8" s="689"/>
      <c r="BT8" s="691"/>
      <c r="BU8" s="687"/>
      <c r="BV8" s="688"/>
      <c r="BW8" s="692"/>
      <c r="BX8" s="834"/>
      <c r="BY8" s="835"/>
      <c r="BZ8" s="838"/>
      <c r="CA8" s="691"/>
      <c r="CB8" s="834"/>
      <c r="CC8" s="835"/>
      <c r="CD8" s="671"/>
      <c r="CE8" s="35"/>
      <c r="CF8" s="687"/>
      <c r="CG8" s="688"/>
      <c r="CH8" s="689"/>
      <c r="CI8" s="691"/>
      <c r="CJ8" s="834"/>
      <c r="CK8" s="835"/>
      <c r="CL8" s="671"/>
      <c r="CM8" s="687"/>
      <c r="CN8" s="688"/>
      <c r="CO8" s="689"/>
      <c r="CP8" s="691"/>
      <c r="CQ8" s="687"/>
      <c r="CR8" s="688"/>
      <c r="CS8" s="692"/>
      <c r="CT8" s="35"/>
      <c r="CU8" s="687"/>
      <c r="CV8" s="688"/>
      <c r="CW8" s="689"/>
      <c r="CX8" s="691"/>
      <c r="CY8" s="687"/>
      <c r="CZ8" s="688"/>
      <c r="DA8" s="692"/>
      <c r="DB8" s="819"/>
      <c r="DC8" s="820"/>
      <c r="DD8" s="821"/>
      <c r="DE8" s="691"/>
      <c r="DF8" s="687"/>
      <c r="DG8" s="688"/>
      <c r="DH8" s="692"/>
      <c r="DI8" s="35"/>
      <c r="DJ8" s="794"/>
      <c r="DK8" s="795"/>
      <c r="DL8" s="796"/>
      <c r="DM8" s="691"/>
      <c r="DN8" s="794"/>
      <c r="DO8" s="795"/>
      <c r="DP8" s="797"/>
      <c r="DQ8" s="687"/>
      <c r="DR8" s="688"/>
      <c r="DS8" s="689"/>
      <c r="DT8" s="691"/>
      <c r="DU8" s="825"/>
      <c r="DV8" s="826"/>
      <c r="DW8" s="827"/>
      <c r="DX8" s="35"/>
      <c r="DY8" s="794"/>
      <c r="DZ8" s="795"/>
      <c r="EA8" s="796"/>
      <c r="EB8" s="691"/>
      <c r="EC8" s="687"/>
      <c r="ED8" s="688"/>
      <c r="EE8" s="692"/>
      <c r="EF8" s="687"/>
      <c r="EG8" s="688"/>
      <c r="EH8" s="689"/>
      <c r="EI8" s="691"/>
      <c r="EJ8" s="687"/>
      <c r="EK8" s="688"/>
      <c r="EL8" s="692"/>
      <c r="EM8" s="35"/>
      <c r="EN8" s="687"/>
      <c r="EO8" s="688"/>
      <c r="EP8" s="689"/>
      <c r="EQ8" s="691"/>
      <c r="ER8" s="687"/>
      <c r="ES8" s="688"/>
      <c r="ET8" s="692"/>
      <c r="EU8" s="687"/>
      <c r="EV8" s="688"/>
      <c r="EW8" s="689"/>
      <c r="EX8" s="691"/>
      <c r="EY8" s="687"/>
      <c r="EZ8" s="688"/>
      <c r="FA8" s="692"/>
      <c r="FB8" s="35"/>
      <c r="FC8" s="687"/>
      <c r="FD8" s="688"/>
      <c r="FE8" s="689"/>
      <c r="FF8" s="691"/>
      <c r="FG8" s="687"/>
      <c r="FH8" s="688"/>
      <c r="FI8" s="692"/>
      <c r="FJ8" s="687"/>
      <c r="FK8" s="688"/>
      <c r="FL8" s="689"/>
      <c r="FM8" s="691"/>
      <c r="FN8" s="687"/>
      <c r="FO8" s="688"/>
      <c r="FP8" s="692"/>
      <c r="FQ8" s="35"/>
      <c r="FR8" s="794"/>
      <c r="FS8" s="795"/>
      <c r="FT8" s="796"/>
      <c r="FU8" s="691"/>
      <c r="FV8" s="794"/>
      <c r="FW8" s="795"/>
      <c r="FX8" s="797"/>
    </row>
    <row r="9" spans="1:180" ht="12" customHeight="1">
      <c r="A9" s="750" t="s">
        <v>79</v>
      </c>
      <c r="B9" s="751"/>
      <c r="C9" s="798"/>
      <c r="D9" s="800" t="s">
        <v>72</v>
      </c>
      <c r="E9" s="802"/>
      <c r="F9" s="713" t="s">
        <v>80</v>
      </c>
      <c r="G9" s="670">
        <f>'info toernooi'!B13</f>
        <v>1</v>
      </c>
      <c r="H9" s="35"/>
      <c r="I9" s="750" t="s">
        <v>79</v>
      </c>
      <c r="J9" s="751"/>
      <c r="K9" s="798"/>
      <c r="L9" s="800" t="s">
        <v>72</v>
      </c>
      <c r="M9" s="802"/>
      <c r="N9" s="713" t="s">
        <v>80</v>
      </c>
      <c r="O9" s="843">
        <f>'info toernooi'!B17</f>
        <v>2</v>
      </c>
      <c r="P9" s="750" t="s">
        <v>79</v>
      </c>
      <c r="Q9" s="751"/>
      <c r="R9" s="798"/>
      <c r="S9" s="800" t="s">
        <v>72</v>
      </c>
      <c r="T9" s="802"/>
      <c r="U9" s="713" t="s">
        <v>80</v>
      </c>
      <c r="V9" s="843">
        <f>'info toernooi'!B14</f>
        <v>2</v>
      </c>
      <c r="W9" s="35"/>
      <c r="X9" s="750" t="s">
        <v>79</v>
      </c>
      <c r="Y9" s="751"/>
      <c r="Z9" s="798"/>
      <c r="AA9" s="800" t="s">
        <v>72</v>
      </c>
      <c r="AB9" s="802"/>
      <c r="AC9" s="713" t="s">
        <v>80</v>
      </c>
      <c r="AD9" s="843">
        <f>'info toernooi'!B18</f>
        <v>3</v>
      </c>
      <c r="AE9" s="750" t="s">
        <v>79</v>
      </c>
      <c r="AF9" s="751"/>
      <c r="AG9" s="798"/>
      <c r="AH9" s="800" t="s">
        <v>72</v>
      </c>
      <c r="AI9" s="802"/>
      <c r="AJ9" s="713" t="s">
        <v>80</v>
      </c>
      <c r="AK9" s="839">
        <f>'info toernooi'!B15</f>
        <v>3</v>
      </c>
      <c r="AL9" s="35"/>
      <c r="AM9" s="750" t="s">
        <v>79</v>
      </c>
      <c r="AN9" s="751"/>
      <c r="AO9" s="798"/>
      <c r="AP9" s="800" t="s">
        <v>72</v>
      </c>
      <c r="AQ9" s="802"/>
      <c r="AR9" s="713" t="s">
        <v>80</v>
      </c>
      <c r="AS9" s="836">
        <f>'info toernooi'!B18</f>
        <v>3</v>
      </c>
      <c r="AT9" s="750" t="s">
        <v>79</v>
      </c>
      <c r="AU9" s="751"/>
      <c r="AV9" s="798"/>
      <c r="AW9" s="800" t="s">
        <v>72</v>
      </c>
      <c r="AX9" s="802"/>
      <c r="AY9" s="713" t="s">
        <v>80</v>
      </c>
      <c r="AZ9" s="841">
        <f>'info toernooi'!B14</f>
        <v>2</v>
      </c>
      <c r="BA9" s="35"/>
      <c r="BB9" s="750" t="s">
        <v>79</v>
      </c>
      <c r="BC9" s="751"/>
      <c r="BD9" s="798"/>
      <c r="BE9" s="800" t="s">
        <v>72</v>
      </c>
      <c r="BF9" s="802"/>
      <c r="BG9" s="713" t="s">
        <v>80</v>
      </c>
      <c r="BH9" s="666">
        <f>'info toernooi'!B16</f>
        <v>1</v>
      </c>
      <c r="BI9" s="750" t="s">
        <v>79</v>
      </c>
      <c r="BJ9" s="751"/>
      <c r="BK9" s="798"/>
      <c r="BL9" s="800" t="s">
        <v>72</v>
      </c>
      <c r="BM9" s="802"/>
      <c r="BN9" s="713" t="s">
        <v>80</v>
      </c>
      <c r="BO9" s="670">
        <f>'info toernooi'!B15</f>
        <v>3</v>
      </c>
      <c r="BP9" s="35"/>
      <c r="BQ9" s="750" t="s">
        <v>79</v>
      </c>
      <c r="BR9" s="751"/>
      <c r="BS9" s="798"/>
      <c r="BT9" s="800" t="s">
        <v>72</v>
      </c>
      <c r="BU9" s="802"/>
      <c r="BV9" s="713" t="s">
        <v>80</v>
      </c>
      <c r="BW9" s="670">
        <f>'info toernooi'!B17</f>
        <v>2</v>
      </c>
      <c r="BX9" s="750" t="s">
        <v>79</v>
      </c>
      <c r="BY9" s="751"/>
      <c r="BZ9" s="798"/>
      <c r="CA9" s="800" t="s">
        <v>72</v>
      </c>
      <c r="CB9" s="802"/>
      <c r="CC9" s="713" t="s">
        <v>80</v>
      </c>
      <c r="CD9" s="670">
        <f>'info toernooi'!B13</f>
        <v>1</v>
      </c>
      <c r="CE9" s="35"/>
      <c r="CF9" s="750" t="s">
        <v>79</v>
      </c>
      <c r="CG9" s="751"/>
      <c r="CH9" s="798"/>
      <c r="CI9" s="800" t="s">
        <v>72</v>
      </c>
      <c r="CJ9" s="802"/>
      <c r="CK9" s="713" t="s">
        <v>80</v>
      </c>
      <c r="CL9" s="670">
        <f>'info toernooi'!B16</f>
        <v>1</v>
      </c>
      <c r="CM9" s="750" t="s">
        <v>79</v>
      </c>
      <c r="CN9" s="751"/>
      <c r="CO9" s="798"/>
      <c r="CP9" s="800" t="s">
        <v>72</v>
      </c>
      <c r="CQ9" s="802"/>
      <c r="CR9" s="713" t="s">
        <v>80</v>
      </c>
      <c r="CS9" s="739">
        <f>'info toernooi'!B45</f>
        <v>1</v>
      </c>
      <c r="CT9" s="35"/>
      <c r="CU9" s="750" t="s">
        <v>79</v>
      </c>
      <c r="CV9" s="751"/>
      <c r="CW9" s="798"/>
      <c r="CX9" s="800" t="s">
        <v>72</v>
      </c>
      <c r="CY9" s="802"/>
      <c r="CZ9" s="713" t="s">
        <v>80</v>
      </c>
      <c r="DA9" s="739">
        <f>'info toernooi'!B49</f>
        <v>2</v>
      </c>
      <c r="DB9" s="750" t="s">
        <v>79</v>
      </c>
      <c r="DC9" s="751"/>
      <c r="DD9" s="798"/>
      <c r="DE9" s="800" t="s">
        <v>72</v>
      </c>
      <c r="DF9" s="802"/>
      <c r="DG9" s="713" t="s">
        <v>80</v>
      </c>
      <c r="DH9" s="830">
        <f>'info toernooi'!B46</f>
        <v>2</v>
      </c>
      <c r="DI9" s="35"/>
      <c r="DJ9" s="750" t="s">
        <v>79</v>
      </c>
      <c r="DK9" s="751"/>
      <c r="DL9" s="798"/>
      <c r="DM9" s="800" t="s">
        <v>72</v>
      </c>
      <c r="DN9" s="828"/>
      <c r="DO9" s="713" t="s">
        <v>80</v>
      </c>
      <c r="DP9" s="830">
        <f>'info toernooi'!B50</f>
        <v>3</v>
      </c>
      <c r="DQ9" s="750" t="s">
        <v>79</v>
      </c>
      <c r="DR9" s="751"/>
      <c r="DS9" s="798"/>
      <c r="DT9" s="800" t="s">
        <v>72</v>
      </c>
      <c r="DU9" s="802"/>
      <c r="DV9" s="713" t="s">
        <v>80</v>
      </c>
      <c r="DW9" s="670">
        <f>'info toernooi'!B47</f>
        <v>3</v>
      </c>
      <c r="DX9" s="35"/>
      <c r="DY9" s="750" t="s">
        <v>79</v>
      </c>
      <c r="DZ9" s="751"/>
      <c r="EA9" s="798"/>
      <c r="EB9" s="800" t="s">
        <v>72</v>
      </c>
      <c r="EC9" s="802"/>
      <c r="ED9" s="713" t="s">
        <v>80</v>
      </c>
      <c r="EE9" s="670">
        <f>'info toernooi'!B50</f>
        <v>3</v>
      </c>
      <c r="EF9" s="750" t="s">
        <v>79</v>
      </c>
      <c r="EG9" s="751"/>
      <c r="EH9" s="798"/>
      <c r="EI9" s="800" t="s">
        <v>72</v>
      </c>
      <c r="EJ9" s="802"/>
      <c r="EK9" s="713" t="s">
        <v>80</v>
      </c>
      <c r="EL9" s="670">
        <f>'info toernooi'!B46</f>
        <v>2</v>
      </c>
      <c r="EM9" s="35"/>
      <c r="EN9" s="750" t="s">
        <v>79</v>
      </c>
      <c r="EO9" s="751"/>
      <c r="EP9" s="798"/>
      <c r="EQ9" s="800" t="s">
        <v>72</v>
      </c>
      <c r="ER9" s="802"/>
      <c r="ES9" s="713" t="s">
        <v>80</v>
      </c>
      <c r="ET9" s="670">
        <f>'info toernooi'!B48</f>
        <v>1</v>
      </c>
      <c r="EU9" s="750" t="s">
        <v>79</v>
      </c>
      <c r="EV9" s="751"/>
      <c r="EW9" s="798"/>
      <c r="EX9" s="800" t="s">
        <v>72</v>
      </c>
      <c r="EY9" s="802"/>
      <c r="EZ9" s="713" t="s">
        <v>80</v>
      </c>
      <c r="FA9" s="670">
        <f>'info toernooi'!B47</f>
        <v>3</v>
      </c>
      <c r="FB9" s="35"/>
      <c r="FC9" s="750" t="s">
        <v>79</v>
      </c>
      <c r="FD9" s="751"/>
      <c r="FE9" s="798"/>
      <c r="FF9" s="800" t="s">
        <v>72</v>
      </c>
      <c r="FG9" s="802"/>
      <c r="FH9" s="713" t="s">
        <v>80</v>
      </c>
      <c r="FI9" s="670">
        <f>'info toernooi'!B49</f>
        <v>2</v>
      </c>
      <c r="FJ9" s="750" t="s">
        <v>79</v>
      </c>
      <c r="FK9" s="751"/>
      <c r="FL9" s="798"/>
      <c r="FM9" s="800" t="s">
        <v>72</v>
      </c>
      <c r="FN9" s="802"/>
      <c r="FO9" s="713" t="s">
        <v>80</v>
      </c>
      <c r="FP9" s="789">
        <f>'info toernooi'!B45</f>
        <v>1</v>
      </c>
      <c r="FQ9" s="35"/>
      <c r="FR9" s="750" t="s">
        <v>79</v>
      </c>
      <c r="FS9" s="751"/>
      <c r="FT9" s="798"/>
      <c r="FU9" s="800" t="s">
        <v>72</v>
      </c>
      <c r="FV9" s="802"/>
      <c r="FW9" s="713" t="s">
        <v>80</v>
      </c>
      <c r="FX9" s="789">
        <f>'info toernooi'!B48</f>
        <v>1</v>
      </c>
    </row>
    <row r="10" spans="1:180" ht="12" customHeight="1" thickBot="1">
      <c r="A10" s="752"/>
      <c r="B10" s="753"/>
      <c r="C10" s="799"/>
      <c r="D10" s="801"/>
      <c r="E10" s="803"/>
      <c r="F10" s="714"/>
      <c r="G10" s="671"/>
      <c r="H10" s="35"/>
      <c r="I10" s="752"/>
      <c r="J10" s="753"/>
      <c r="K10" s="799"/>
      <c r="L10" s="801"/>
      <c r="M10" s="803"/>
      <c r="N10" s="714"/>
      <c r="O10" s="844"/>
      <c r="P10" s="752"/>
      <c r="Q10" s="753"/>
      <c r="R10" s="799"/>
      <c r="S10" s="801"/>
      <c r="T10" s="803"/>
      <c r="U10" s="714"/>
      <c r="V10" s="844"/>
      <c r="W10" s="35"/>
      <c r="X10" s="752"/>
      <c r="Y10" s="753"/>
      <c r="Z10" s="799"/>
      <c r="AA10" s="801"/>
      <c r="AB10" s="803"/>
      <c r="AC10" s="714"/>
      <c r="AD10" s="844"/>
      <c r="AE10" s="752"/>
      <c r="AF10" s="753"/>
      <c r="AG10" s="799"/>
      <c r="AH10" s="801"/>
      <c r="AI10" s="803"/>
      <c r="AJ10" s="714"/>
      <c r="AK10" s="840"/>
      <c r="AL10" s="35"/>
      <c r="AM10" s="752"/>
      <c r="AN10" s="753"/>
      <c r="AO10" s="799"/>
      <c r="AP10" s="801"/>
      <c r="AQ10" s="803"/>
      <c r="AR10" s="714"/>
      <c r="AS10" s="837"/>
      <c r="AT10" s="752"/>
      <c r="AU10" s="753"/>
      <c r="AV10" s="799"/>
      <c r="AW10" s="801"/>
      <c r="AX10" s="803"/>
      <c r="AY10" s="714"/>
      <c r="AZ10" s="842"/>
      <c r="BA10" s="35"/>
      <c r="BB10" s="752"/>
      <c r="BC10" s="753"/>
      <c r="BD10" s="799"/>
      <c r="BE10" s="801"/>
      <c r="BF10" s="803"/>
      <c r="BG10" s="714"/>
      <c r="BH10" s="669"/>
      <c r="BI10" s="752"/>
      <c r="BJ10" s="753"/>
      <c r="BK10" s="799"/>
      <c r="BL10" s="801"/>
      <c r="BM10" s="803"/>
      <c r="BN10" s="714"/>
      <c r="BO10" s="671"/>
      <c r="BP10" s="35"/>
      <c r="BQ10" s="752"/>
      <c r="BR10" s="753"/>
      <c r="BS10" s="799"/>
      <c r="BT10" s="801"/>
      <c r="BU10" s="803"/>
      <c r="BV10" s="714"/>
      <c r="BW10" s="671"/>
      <c r="BX10" s="752"/>
      <c r="BY10" s="753"/>
      <c r="BZ10" s="799"/>
      <c r="CA10" s="801"/>
      <c r="CB10" s="803"/>
      <c r="CC10" s="714"/>
      <c r="CD10" s="671"/>
      <c r="CE10" s="35"/>
      <c r="CF10" s="752"/>
      <c r="CG10" s="753"/>
      <c r="CH10" s="799"/>
      <c r="CI10" s="801"/>
      <c r="CJ10" s="803"/>
      <c r="CK10" s="714"/>
      <c r="CL10" s="671"/>
      <c r="CM10" s="752"/>
      <c r="CN10" s="753"/>
      <c r="CO10" s="799"/>
      <c r="CP10" s="801"/>
      <c r="CQ10" s="803"/>
      <c r="CR10" s="714"/>
      <c r="CS10" s="743"/>
      <c r="CT10" s="35"/>
      <c r="CU10" s="752"/>
      <c r="CV10" s="753"/>
      <c r="CW10" s="799"/>
      <c r="CX10" s="801"/>
      <c r="CY10" s="803"/>
      <c r="CZ10" s="714"/>
      <c r="DA10" s="743"/>
      <c r="DB10" s="752"/>
      <c r="DC10" s="753"/>
      <c r="DD10" s="799"/>
      <c r="DE10" s="801"/>
      <c r="DF10" s="803"/>
      <c r="DG10" s="714"/>
      <c r="DH10" s="831"/>
      <c r="DI10" s="35"/>
      <c r="DJ10" s="752"/>
      <c r="DK10" s="753"/>
      <c r="DL10" s="799"/>
      <c r="DM10" s="801"/>
      <c r="DN10" s="829"/>
      <c r="DO10" s="714"/>
      <c r="DP10" s="831"/>
      <c r="DQ10" s="752"/>
      <c r="DR10" s="753"/>
      <c r="DS10" s="799"/>
      <c r="DT10" s="801"/>
      <c r="DU10" s="803"/>
      <c r="DV10" s="714"/>
      <c r="DW10" s="671"/>
      <c r="DX10" s="35"/>
      <c r="DY10" s="752"/>
      <c r="DZ10" s="753"/>
      <c r="EA10" s="799"/>
      <c r="EB10" s="801"/>
      <c r="EC10" s="803"/>
      <c r="ED10" s="714"/>
      <c r="EE10" s="671"/>
      <c r="EF10" s="752"/>
      <c r="EG10" s="753"/>
      <c r="EH10" s="799"/>
      <c r="EI10" s="801"/>
      <c r="EJ10" s="803"/>
      <c r="EK10" s="714"/>
      <c r="EL10" s="671"/>
      <c r="EM10" s="35"/>
      <c r="EN10" s="752"/>
      <c r="EO10" s="753"/>
      <c r="EP10" s="799"/>
      <c r="EQ10" s="801"/>
      <c r="ER10" s="803"/>
      <c r="ES10" s="714"/>
      <c r="ET10" s="671"/>
      <c r="EU10" s="752"/>
      <c r="EV10" s="753"/>
      <c r="EW10" s="799"/>
      <c r="EX10" s="801"/>
      <c r="EY10" s="803"/>
      <c r="EZ10" s="714"/>
      <c r="FA10" s="671"/>
      <c r="FB10" s="35"/>
      <c r="FC10" s="752"/>
      <c r="FD10" s="753"/>
      <c r="FE10" s="799"/>
      <c r="FF10" s="801"/>
      <c r="FG10" s="803"/>
      <c r="FH10" s="714"/>
      <c r="FI10" s="671"/>
      <c r="FJ10" s="752"/>
      <c r="FK10" s="753"/>
      <c r="FL10" s="799"/>
      <c r="FM10" s="801"/>
      <c r="FN10" s="803"/>
      <c r="FO10" s="714"/>
      <c r="FP10" s="790"/>
      <c r="FQ10" s="35"/>
      <c r="FR10" s="752"/>
      <c r="FS10" s="753"/>
      <c r="FT10" s="799"/>
      <c r="FU10" s="801"/>
      <c r="FV10" s="803"/>
      <c r="FW10" s="714"/>
      <c r="FX10" s="790"/>
    </row>
    <row r="11" spans="1:180" ht="12" customHeight="1">
      <c r="A11" s="693" t="s">
        <v>78</v>
      </c>
      <c r="B11" s="762" t="s">
        <v>77</v>
      </c>
      <c r="C11" s="763"/>
      <c r="D11" s="764"/>
      <c r="E11" s="250" t="s">
        <v>66</v>
      </c>
      <c r="F11" s="246" t="s">
        <v>74</v>
      </c>
      <c r="G11" s="248" t="s">
        <v>76</v>
      </c>
      <c r="H11" s="35"/>
      <c r="I11" s="693" t="s">
        <v>78</v>
      </c>
      <c r="J11" s="762" t="s">
        <v>77</v>
      </c>
      <c r="K11" s="763"/>
      <c r="L11" s="764"/>
      <c r="M11" s="250" t="s">
        <v>66</v>
      </c>
      <c r="N11" s="246" t="s">
        <v>74</v>
      </c>
      <c r="O11" s="248" t="s">
        <v>76</v>
      </c>
      <c r="P11" s="693" t="s">
        <v>78</v>
      </c>
      <c r="Q11" s="762" t="s">
        <v>77</v>
      </c>
      <c r="R11" s="763"/>
      <c r="S11" s="764"/>
      <c r="T11" s="250" t="s">
        <v>66</v>
      </c>
      <c r="U11" s="246" t="s">
        <v>74</v>
      </c>
      <c r="V11" s="248" t="s">
        <v>76</v>
      </c>
      <c r="W11" s="35"/>
      <c r="X11" s="693" t="s">
        <v>78</v>
      </c>
      <c r="Y11" s="762" t="s">
        <v>77</v>
      </c>
      <c r="Z11" s="763"/>
      <c r="AA11" s="764"/>
      <c r="AB11" s="250" t="s">
        <v>66</v>
      </c>
      <c r="AC11" s="246" t="s">
        <v>74</v>
      </c>
      <c r="AD11" s="248" t="s">
        <v>76</v>
      </c>
      <c r="AE11" s="693" t="s">
        <v>78</v>
      </c>
      <c r="AF11" s="762" t="s">
        <v>77</v>
      </c>
      <c r="AG11" s="763"/>
      <c r="AH11" s="764"/>
      <c r="AI11" s="250" t="s">
        <v>66</v>
      </c>
      <c r="AJ11" s="246" t="s">
        <v>74</v>
      </c>
      <c r="AK11" s="248" t="s">
        <v>76</v>
      </c>
      <c r="AL11" s="35"/>
      <c r="AM11" s="693" t="s">
        <v>78</v>
      </c>
      <c r="AN11" s="762" t="s">
        <v>77</v>
      </c>
      <c r="AO11" s="763"/>
      <c r="AP11" s="764"/>
      <c r="AQ11" s="250" t="s">
        <v>66</v>
      </c>
      <c r="AR11" s="246" t="s">
        <v>74</v>
      </c>
      <c r="AS11" s="248" t="s">
        <v>76</v>
      </c>
      <c r="AT11" s="693" t="s">
        <v>78</v>
      </c>
      <c r="AU11" s="762" t="s">
        <v>77</v>
      </c>
      <c r="AV11" s="763"/>
      <c r="AW11" s="764"/>
      <c r="AX11" s="250" t="s">
        <v>66</v>
      </c>
      <c r="AY11" s="246" t="s">
        <v>74</v>
      </c>
      <c r="AZ11" s="248" t="s">
        <v>76</v>
      </c>
      <c r="BA11" s="35"/>
      <c r="BB11" s="693" t="s">
        <v>78</v>
      </c>
      <c r="BC11" s="762" t="s">
        <v>77</v>
      </c>
      <c r="BD11" s="763"/>
      <c r="BE11" s="764"/>
      <c r="BF11" s="250" t="s">
        <v>66</v>
      </c>
      <c r="BG11" s="246" t="s">
        <v>74</v>
      </c>
      <c r="BH11" s="248" t="s">
        <v>76</v>
      </c>
      <c r="BI11" s="693" t="s">
        <v>78</v>
      </c>
      <c r="BJ11" s="762" t="s">
        <v>77</v>
      </c>
      <c r="BK11" s="763"/>
      <c r="BL11" s="764"/>
      <c r="BM11" s="250" t="s">
        <v>66</v>
      </c>
      <c r="BN11" s="246" t="s">
        <v>74</v>
      </c>
      <c r="BO11" s="248" t="s">
        <v>76</v>
      </c>
      <c r="BP11" s="35"/>
      <c r="BQ11" s="693" t="s">
        <v>78</v>
      </c>
      <c r="BR11" s="762" t="s">
        <v>77</v>
      </c>
      <c r="BS11" s="763"/>
      <c r="BT11" s="764"/>
      <c r="BU11" s="250" t="s">
        <v>66</v>
      </c>
      <c r="BV11" s="246" t="s">
        <v>74</v>
      </c>
      <c r="BW11" s="248" t="s">
        <v>76</v>
      </c>
      <c r="BX11" s="693" t="s">
        <v>78</v>
      </c>
      <c r="BY11" s="762" t="s">
        <v>77</v>
      </c>
      <c r="BZ11" s="763"/>
      <c r="CA11" s="764"/>
      <c r="CB11" s="250" t="s">
        <v>66</v>
      </c>
      <c r="CC11" s="246" t="s">
        <v>74</v>
      </c>
      <c r="CD11" s="248" t="s">
        <v>76</v>
      </c>
      <c r="CE11" s="35"/>
      <c r="CF11" s="693" t="s">
        <v>78</v>
      </c>
      <c r="CG11" s="762" t="s">
        <v>77</v>
      </c>
      <c r="CH11" s="763"/>
      <c r="CI11" s="764"/>
      <c r="CJ11" s="250" t="s">
        <v>66</v>
      </c>
      <c r="CK11" s="246" t="s">
        <v>74</v>
      </c>
      <c r="CL11" s="248" t="s">
        <v>76</v>
      </c>
      <c r="CM11" s="693" t="s">
        <v>78</v>
      </c>
      <c r="CN11" s="762" t="s">
        <v>77</v>
      </c>
      <c r="CO11" s="763"/>
      <c r="CP11" s="764"/>
      <c r="CQ11" s="250" t="s">
        <v>66</v>
      </c>
      <c r="CR11" s="246" t="s">
        <v>74</v>
      </c>
      <c r="CS11" s="248" t="s">
        <v>76</v>
      </c>
      <c r="CT11" s="35"/>
      <c r="CU11" s="693" t="s">
        <v>78</v>
      </c>
      <c r="CV11" s="762" t="s">
        <v>77</v>
      </c>
      <c r="CW11" s="763"/>
      <c r="CX11" s="764"/>
      <c r="CY11" s="250" t="s">
        <v>66</v>
      </c>
      <c r="CZ11" s="246" t="s">
        <v>74</v>
      </c>
      <c r="DA11" s="248" t="s">
        <v>76</v>
      </c>
      <c r="DB11" s="693" t="s">
        <v>78</v>
      </c>
      <c r="DC11" s="762" t="s">
        <v>77</v>
      </c>
      <c r="DD11" s="763"/>
      <c r="DE11" s="764"/>
      <c r="DF11" s="250" t="s">
        <v>66</v>
      </c>
      <c r="DG11" s="246" t="s">
        <v>74</v>
      </c>
      <c r="DH11" s="248" t="s">
        <v>76</v>
      </c>
      <c r="DI11" s="35"/>
      <c r="DJ11" s="693" t="s">
        <v>78</v>
      </c>
      <c r="DK11" s="762" t="s">
        <v>77</v>
      </c>
      <c r="DL11" s="763"/>
      <c r="DM11" s="764"/>
      <c r="DN11" s="250" t="s">
        <v>66</v>
      </c>
      <c r="DO11" s="246" t="s">
        <v>74</v>
      </c>
      <c r="DP11" s="248" t="s">
        <v>76</v>
      </c>
      <c r="DQ11" s="693" t="s">
        <v>78</v>
      </c>
      <c r="DR11" s="762" t="s">
        <v>77</v>
      </c>
      <c r="DS11" s="763"/>
      <c r="DT11" s="764"/>
      <c r="DU11" s="250" t="s">
        <v>66</v>
      </c>
      <c r="DV11" s="246" t="s">
        <v>74</v>
      </c>
      <c r="DW11" s="248" t="s">
        <v>76</v>
      </c>
      <c r="DX11" s="35"/>
      <c r="DY11" s="693" t="s">
        <v>78</v>
      </c>
      <c r="DZ11" s="762" t="s">
        <v>77</v>
      </c>
      <c r="EA11" s="763"/>
      <c r="EB11" s="764"/>
      <c r="EC11" s="250" t="s">
        <v>66</v>
      </c>
      <c r="ED11" s="246" t="s">
        <v>74</v>
      </c>
      <c r="EE11" s="248" t="s">
        <v>76</v>
      </c>
      <c r="EF11" s="693" t="s">
        <v>78</v>
      </c>
      <c r="EG11" s="762" t="s">
        <v>77</v>
      </c>
      <c r="EH11" s="763"/>
      <c r="EI11" s="764"/>
      <c r="EJ11" s="250" t="s">
        <v>66</v>
      </c>
      <c r="EK11" s="246" t="s">
        <v>74</v>
      </c>
      <c r="EL11" s="248" t="s">
        <v>76</v>
      </c>
      <c r="EM11" s="35"/>
      <c r="EN11" s="693" t="s">
        <v>78</v>
      </c>
      <c r="EO11" s="762" t="s">
        <v>77</v>
      </c>
      <c r="EP11" s="763"/>
      <c r="EQ11" s="764"/>
      <c r="ER11" s="250" t="s">
        <v>66</v>
      </c>
      <c r="ES11" s="246" t="s">
        <v>74</v>
      </c>
      <c r="ET11" s="248" t="s">
        <v>76</v>
      </c>
      <c r="EU11" s="693" t="s">
        <v>78</v>
      </c>
      <c r="EV11" s="762" t="s">
        <v>77</v>
      </c>
      <c r="EW11" s="763"/>
      <c r="EX11" s="764"/>
      <c r="EY11" s="250" t="s">
        <v>66</v>
      </c>
      <c r="EZ11" s="246" t="s">
        <v>74</v>
      </c>
      <c r="FA11" s="248" t="s">
        <v>76</v>
      </c>
      <c r="FB11" s="35"/>
      <c r="FC11" s="693" t="s">
        <v>78</v>
      </c>
      <c r="FD11" s="762" t="s">
        <v>77</v>
      </c>
      <c r="FE11" s="763"/>
      <c r="FF11" s="764"/>
      <c r="FG11" s="250" t="s">
        <v>66</v>
      </c>
      <c r="FH11" s="246" t="s">
        <v>74</v>
      </c>
      <c r="FI11" s="248" t="s">
        <v>76</v>
      </c>
      <c r="FJ11" s="693" t="s">
        <v>78</v>
      </c>
      <c r="FK11" s="762" t="s">
        <v>77</v>
      </c>
      <c r="FL11" s="763"/>
      <c r="FM11" s="764"/>
      <c r="FN11" s="250" t="s">
        <v>66</v>
      </c>
      <c r="FO11" s="246" t="s">
        <v>74</v>
      </c>
      <c r="FP11" s="248" t="s">
        <v>76</v>
      </c>
      <c r="FQ11" s="35"/>
      <c r="FR11" s="693" t="s">
        <v>78</v>
      </c>
      <c r="FS11" s="762" t="s">
        <v>77</v>
      </c>
      <c r="FT11" s="763"/>
      <c r="FU11" s="764"/>
      <c r="FV11" s="250" t="s">
        <v>66</v>
      </c>
      <c r="FW11" s="246" t="s">
        <v>74</v>
      </c>
      <c r="FX11" s="248" t="s">
        <v>76</v>
      </c>
    </row>
    <row r="12" spans="1:180" ht="12" customHeight="1" thickBot="1">
      <c r="A12" s="755"/>
      <c r="B12" s="765"/>
      <c r="C12" s="766"/>
      <c r="D12" s="767"/>
      <c r="E12" s="251" t="s">
        <v>73</v>
      </c>
      <c r="F12" s="247" t="s">
        <v>75</v>
      </c>
      <c r="G12" s="249" t="s">
        <v>75</v>
      </c>
      <c r="H12" s="35"/>
      <c r="I12" s="755"/>
      <c r="J12" s="765"/>
      <c r="K12" s="766"/>
      <c r="L12" s="767"/>
      <c r="M12" s="251" t="s">
        <v>73</v>
      </c>
      <c r="N12" s="247" t="s">
        <v>75</v>
      </c>
      <c r="O12" s="249" t="s">
        <v>75</v>
      </c>
      <c r="P12" s="755"/>
      <c r="Q12" s="765"/>
      <c r="R12" s="766"/>
      <c r="S12" s="767"/>
      <c r="T12" s="251" t="s">
        <v>73</v>
      </c>
      <c r="U12" s="247" t="s">
        <v>75</v>
      </c>
      <c r="V12" s="249" t="s">
        <v>75</v>
      </c>
      <c r="W12" s="35"/>
      <c r="X12" s="755"/>
      <c r="Y12" s="765"/>
      <c r="Z12" s="766"/>
      <c r="AA12" s="767"/>
      <c r="AB12" s="251" t="s">
        <v>73</v>
      </c>
      <c r="AC12" s="247" t="s">
        <v>75</v>
      </c>
      <c r="AD12" s="249" t="s">
        <v>75</v>
      </c>
      <c r="AE12" s="755"/>
      <c r="AF12" s="765"/>
      <c r="AG12" s="766"/>
      <c r="AH12" s="767"/>
      <c r="AI12" s="251" t="s">
        <v>73</v>
      </c>
      <c r="AJ12" s="247" t="s">
        <v>75</v>
      </c>
      <c r="AK12" s="249" t="s">
        <v>75</v>
      </c>
      <c r="AL12" s="35"/>
      <c r="AM12" s="755"/>
      <c r="AN12" s="765"/>
      <c r="AO12" s="766"/>
      <c r="AP12" s="767"/>
      <c r="AQ12" s="251" t="s">
        <v>73</v>
      </c>
      <c r="AR12" s="247" t="s">
        <v>75</v>
      </c>
      <c r="AS12" s="249" t="s">
        <v>75</v>
      </c>
      <c r="AT12" s="755"/>
      <c r="AU12" s="765"/>
      <c r="AV12" s="766"/>
      <c r="AW12" s="767"/>
      <c r="AX12" s="251" t="s">
        <v>73</v>
      </c>
      <c r="AY12" s="247" t="s">
        <v>75</v>
      </c>
      <c r="AZ12" s="249" t="s">
        <v>75</v>
      </c>
      <c r="BA12" s="35"/>
      <c r="BB12" s="755"/>
      <c r="BC12" s="765"/>
      <c r="BD12" s="766"/>
      <c r="BE12" s="767"/>
      <c r="BF12" s="251" t="s">
        <v>73</v>
      </c>
      <c r="BG12" s="247" t="s">
        <v>75</v>
      </c>
      <c r="BH12" s="249" t="s">
        <v>75</v>
      </c>
      <c r="BI12" s="755"/>
      <c r="BJ12" s="765"/>
      <c r="BK12" s="766"/>
      <c r="BL12" s="767"/>
      <c r="BM12" s="251" t="s">
        <v>73</v>
      </c>
      <c r="BN12" s="247" t="s">
        <v>75</v>
      </c>
      <c r="BO12" s="249" t="s">
        <v>75</v>
      </c>
      <c r="BP12" s="35"/>
      <c r="BQ12" s="755"/>
      <c r="BR12" s="765"/>
      <c r="BS12" s="766"/>
      <c r="BT12" s="767"/>
      <c r="BU12" s="251" t="s">
        <v>73</v>
      </c>
      <c r="BV12" s="247" t="s">
        <v>75</v>
      </c>
      <c r="BW12" s="249" t="s">
        <v>75</v>
      </c>
      <c r="BX12" s="755"/>
      <c r="BY12" s="765"/>
      <c r="BZ12" s="766"/>
      <c r="CA12" s="767"/>
      <c r="CB12" s="251" t="s">
        <v>73</v>
      </c>
      <c r="CC12" s="247" t="s">
        <v>75</v>
      </c>
      <c r="CD12" s="249" t="s">
        <v>75</v>
      </c>
      <c r="CE12" s="35"/>
      <c r="CF12" s="755"/>
      <c r="CG12" s="765"/>
      <c r="CH12" s="766"/>
      <c r="CI12" s="767"/>
      <c r="CJ12" s="251" t="s">
        <v>73</v>
      </c>
      <c r="CK12" s="247" t="s">
        <v>75</v>
      </c>
      <c r="CL12" s="249" t="s">
        <v>75</v>
      </c>
      <c r="CM12" s="755"/>
      <c r="CN12" s="765"/>
      <c r="CO12" s="766"/>
      <c r="CP12" s="767"/>
      <c r="CQ12" s="251" t="s">
        <v>73</v>
      </c>
      <c r="CR12" s="247" t="s">
        <v>75</v>
      </c>
      <c r="CS12" s="249" t="s">
        <v>75</v>
      </c>
      <c r="CT12" s="35"/>
      <c r="CU12" s="755"/>
      <c r="CV12" s="765"/>
      <c r="CW12" s="766"/>
      <c r="CX12" s="767"/>
      <c r="CY12" s="251" t="s">
        <v>73</v>
      </c>
      <c r="CZ12" s="247" t="s">
        <v>75</v>
      </c>
      <c r="DA12" s="249" t="s">
        <v>75</v>
      </c>
      <c r="DB12" s="755"/>
      <c r="DC12" s="765"/>
      <c r="DD12" s="766"/>
      <c r="DE12" s="767"/>
      <c r="DF12" s="251" t="s">
        <v>73</v>
      </c>
      <c r="DG12" s="247" t="s">
        <v>75</v>
      </c>
      <c r="DH12" s="249" t="s">
        <v>75</v>
      </c>
      <c r="DI12" s="35"/>
      <c r="DJ12" s="755"/>
      <c r="DK12" s="765"/>
      <c r="DL12" s="766"/>
      <c r="DM12" s="767"/>
      <c r="DN12" s="251" t="s">
        <v>73</v>
      </c>
      <c r="DO12" s="247" t="s">
        <v>75</v>
      </c>
      <c r="DP12" s="249" t="s">
        <v>75</v>
      </c>
      <c r="DQ12" s="755"/>
      <c r="DR12" s="765"/>
      <c r="DS12" s="766"/>
      <c r="DT12" s="767"/>
      <c r="DU12" s="251" t="s">
        <v>73</v>
      </c>
      <c r="DV12" s="247" t="s">
        <v>75</v>
      </c>
      <c r="DW12" s="249" t="s">
        <v>75</v>
      </c>
      <c r="DX12" s="35"/>
      <c r="DY12" s="755"/>
      <c r="DZ12" s="765"/>
      <c r="EA12" s="766"/>
      <c r="EB12" s="767"/>
      <c r="EC12" s="251" t="s">
        <v>73</v>
      </c>
      <c r="ED12" s="247" t="s">
        <v>75</v>
      </c>
      <c r="EE12" s="249" t="s">
        <v>75</v>
      </c>
      <c r="EF12" s="755"/>
      <c r="EG12" s="765"/>
      <c r="EH12" s="766"/>
      <c r="EI12" s="767"/>
      <c r="EJ12" s="251" t="s">
        <v>73</v>
      </c>
      <c r="EK12" s="247" t="s">
        <v>75</v>
      </c>
      <c r="EL12" s="249" t="s">
        <v>75</v>
      </c>
      <c r="EM12" s="35"/>
      <c r="EN12" s="755"/>
      <c r="EO12" s="765"/>
      <c r="EP12" s="766"/>
      <c r="EQ12" s="767"/>
      <c r="ER12" s="251" t="s">
        <v>73</v>
      </c>
      <c r="ES12" s="247" t="s">
        <v>75</v>
      </c>
      <c r="ET12" s="249" t="s">
        <v>75</v>
      </c>
      <c r="EU12" s="755"/>
      <c r="EV12" s="765"/>
      <c r="EW12" s="766"/>
      <c r="EX12" s="767"/>
      <c r="EY12" s="251" t="s">
        <v>73</v>
      </c>
      <c r="EZ12" s="247" t="s">
        <v>75</v>
      </c>
      <c r="FA12" s="249" t="s">
        <v>75</v>
      </c>
      <c r="FB12" s="35"/>
      <c r="FC12" s="755"/>
      <c r="FD12" s="765"/>
      <c r="FE12" s="766"/>
      <c r="FF12" s="767"/>
      <c r="FG12" s="251" t="s">
        <v>73</v>
      </c>
      <c r="FH12" s="247" t="s">
        <v>75</v>
      </c>
      <c r="FI12" s="249" t="s">
        <v>75</v>
      </c>
      <c r="FJ12" s="755"/>
      <c r="FK12" s="765"/>
      <c r="FL12" s="766"/>
      <c r="FM12" s="767"/>
      <c r="FN12" s="251" t="s">
        <v>73</v>
      </c>
      <c r="FO12" s="247" t="s">
        <v>75</v>
      </c>
      <c r="FP12" s="249" t="s">
        <v>75</v>
      </c>
      <c r="FQ12" s="35"/>
      <c r="FR12" s="755"/>
      <c r="FS12" s="765"/>
      <c r="FT12" s="766"/>
      <c r="FU12" s="767"/>
      <c r="FV12" s="251" t="s">
        <v>73</v>
      </c>
      <c r="FW12" s="247" t="s">
        <v>75</v>
      </c>
      <c r="FX12" s="249" t="s">
        <v>75</v>
      </c>
    </row>
    <row r="13" spans="1:180" ht="14.45" customHeight="1">
      <c r="A13" s="233"/>
      <c r="B13" s="185"/>
      <c r="C13" s="186"/>
      <c r="D13" s="187"/>
      <c r="E13" s="233"/>
      <c r="F13" s="233"/>
      <c r="G13" s="233"/>
      <c r="H13" s="35"/>
      <c r="I13" s="233"/>
      <c r="J13" s="185"/>
      <c r="K13" s="186"/>
      <c r="L13" s="187"/>
      <c r="M13" s="233"/>
      <c r="N13" s="233"/>
      <c r="O13" s="233"/>
      <c r="P13" s="233"/>
      <c r="Q13" s="185"/>
      <c r="R13" s="186"/>
      <c r="S13" s="187"/>
      <c r="T13" s="233"/>
      <c r="U13" s="233"/>
      <c r="V13" s="233"/>
      <c r="W13" s="35"/>
      <c r="X13" s="233"/>
      <c r="Y13" s="185"/>
      <c r="Z13" s="186"/>
      <c r="AA13" s="187"/>
      <c r="AB13" s="233"/>
      <c r="AC13" s="233"/>
      <c r="AD13" s="233"/>
      <c r="AE13" s="233"/>
      <c r="AF13" s="185"/>
      <c r="AG13" s="186"/>
      <c r="AH13" s="187"/>
      <c r="AI13" s="233"/>
      <c r="AJ13" s="233"/>
      <c r="AK13" s="233"/>
      <c r="AL13" s="35"/>
      <c r="AM13" s="233"/>
      <c r="AN13" s="185"/>
      <c r="AO13" s="186"/>
      <c r="AP13" s="187"/>
      <c r="AQ13" s="233"/>
      <c r="AR13" s="233"/>
      <c r="AS13" s="233"/>
      <c r="AT13" s="233"/>
      <c r="AU13" s="185"/>
      <c r="AV13" s="186"/>
      <c r="AW13" s="187"/>
      <c r="AX13" s="233"/>
      <c r="AY13" s="233"/>
      <c r="AZ13" s="233"/>
      <c r="BA13" s="35"/>
      <c r="BB13" s="233"/>
      <c r="BC13" s="185"/>
      <c r="BD13" s="186"/>
      <c r="BE13" s="187"/>
      <c r="BF13" s="233"/>
      <c r="BG13" s="233"/>
      <c r="BH13" s="233"/>
      <c r="BI13" s="233"/>
      <c r="BJ13" s="185"/>
      <c r="BK13" s="186"/>
      <c r="BL13" s="187"/>
      <c r="BM13" s="233"/>
      <c r="BN13" s="233"/>
      <c r="BO13" s="233"/>
      <c r="BP13" s="35"/>
      <c r="BQ13" s="233"/>
      <c r="BR13" s="185"/>
      <c r="BS13" s="186"/>
      <c r="BT13" s="187"/>
      <c r="BU13" s="233"/>
      <c r="BV13" s="233"/>
      <c r="BW13" s="233"/>
      <c r="BX13" s="233"/>
      <c r="BY13" s="185"/>
      <c r="BZ13" s="186"/>
      <c r="CA13" s="187"/>
      <c r="CB13" s="233"/>
      <c r="CC13" s="233"/>
      <c r="CD13" s="233"/>
      <c r="CE13" s="35"/>
      <c r="CF13" s="233"/>
      <c r="CG13" s="185"/>
      <c r="CH13" s="186"/>
      <c r="CI13" s="187"/>
      <c r="CJ13" s="233"/>
      <c r="CK13" s="233"/>
      <c r="CL13" s="233"/>
      <c r="CM13" s="233"/>
      <c r="CN13" s="185"/>
      <c r="CO13" s="186"/>
      <c r="CP13" s="187"/>
      <c r="CQ13" s="233"/>
      <c r="CR13" s="233"/>
      <c r="CS13" s="233"/>
      <c r="CT13" s="35"/>
      <c r="CU13" s="233"/>
      <c r="CV13" s="185"/>
      <c r="CW13" s="186"/>
      <c r="CX13" s="187"/>
      <c r="CY13" s="233"/>
      <c r="CZ13" s="233"/>
      <c r="DA13" s="233"/>
      <c r="DB13" s="233"/>
      <c r="DC13" s="185"/>
      <c r="DD13" s="186"/>
      <c r="DE13" s="187"/>
      <c r="DF13" s="233"/>
      <c r="DG13" s="233"/>
      <c r="DH13" s="233"/>
      <c r="DI13" s="35"/>
      <c r="DJ13" s="233"/>
      <c r="DK13" s="185"/>
      <c r="DL13" s="186"/>
      <c r="DM13" s="187"/>
      <c r="DN13" s="233"/>
      <c r="DO13" s="233"/>
      <c r="DP13" s="233"/>
      <c r="DQ13" s="233"/>
      <c r="DR13" s="185"/>
      <c r="DS13" s="186"/>
      <c r="DT13" s="187"/>
      <c r="DU13" s="233"/>
      <c r="DV13" s="233"/>
      <c r="DW13" s="233"/>
      <c r="DX13" s="35"/>
      <c r="DY13" s="233"/>
      <c r="DZ13" s="185"/>
      <c r="EA13" s="186"/>
      <c r="EB13" s="187"/>
      <c r="EC13" s="233"/>
      <c r="ED13" s="233"/>
      <c r="EE13" s="233"/>
      <c r="EF13" s="233"/>
      <c r="EG13" s="185"/>
      <c r="EH13" s="186"/>
      <c r="EI13" s="187"/>
      <c r="EJ13" s="233"/>
      <c r="EK13" s="233"/>
      <c r="EL13" s="233"/>
      <c r="EM13" s="35"/>
      <c r="EN13" s="233"/>
      <c r="EO13" s="185"/>
      <c r="EP13" s="186"/>
      <c r="EQ13" s="187"/>
      <c r="ER13" s="233"/>
      <c r="ES13" s="233"/>
      <c r="ET13" s="233"/>
      <c r="EU13" s="233"/>
      <c r="EV13" s="185"/>
      <c r="EW13" s="186"/>
      <c r="EX13" s="187"/>
      <c r="EY13" s="233"/>
      <c r="EZ13" s="233"/>
      <c r="FA13" s="233"/>
      <c r="FB13" s="35"/>
      <c r="FC13" s="233"/>
      <c r="FD13" s="185"/>
      <c r="FE13" s="186"/>
      <c r="FF13" s="187"/>
      <c r="FG13" s="233"/>
      <c r="FH13" s="233"/>
      <c r="FI13" s="233"/>
      <c r="FJ13" s="233"/>
      <c r="FK13" s="185"/>
      <c r="FL13" s="186"/>
      <c r="FM13" s="187"/>
      <c r="FN13" s="233"/>
      <c r="FO13" s="233"/>
      <c r="FP13" s="233"/>
      <c r="FQ13" s="35"/>
      <c r="FR13" s="233"/>
      <c r="FS13" s="185"/>
      <c r="FT13" s="186"/>
      <c r="FU13" s="187"/>
      <c r="FV13" s="233"/>
      <c r="FW13" s="233"/>
      <c r="FX13" s="233"/>
    </row>
    <row r="14" spans="1:180" ht="14.45" customHeight="1">
      <c r="A14" s="241"/>
      <c r="B14" s="242"/>
      <c r="C14" s="243"/>
      <c r="D14" s="244"/>
      <c r="E14" s="241"/>
      <c r="F14" s="241"/>
      <c r="G14" s="241"/>
      <c r="H14" s="35"/>
      <c r="I14" s="241"/>
      <c r="J14" s="242"/>
      <c r="K14" s="243"/>
      <c r="L14" s="244"/>
      <c r="M14" s="241"/>
      <c r="N14" s="241"/>
      <c r="O14" s="241"/>
      <c r="P14" s="241"/>
      <c r="Q14" s="242"/>
      <c r="R14" s="243"/>
      <c r="S14" s="244"/>
      <c r="T14" s="241"/>
      <c r="U14" s="241"/>
      <c r="V14" s="241"/>
      <c r="W14" s="35"/>
      <c r="X14" s="234"/>
      <c r="Y14" s="230"/>
      <c r="Z14" s="231"/>
      <c r="AA14" s="232"/>
      <c r="AB14" s="234"/>
      <c r="AC14" s="234"/>
      <c r="AD14" s="234"/>
      <c r="AE14" s="234"/>
      <c r="AF14" s="230"/>
      <c r="AG14" s="231"/>
      <c r="AH14" s="232"/>
      <c r="AI14" s="234"/>
      <c r="AJ14" s="234"/>
      <c r="AK14" s="234"/>
      <c r="AL14" s="35"/>
      <c r="AM14" s="234"/>
      <c r="AN14" s="230"/>
      <c r="AO14" s="231"/>
      <c r="AP14" s="232"/>
      <c r="AQ14" s="234"/>
      <c r="AR14" s="234"/>
      <c r="AS14" s="234"/>
      <c r="AT14" s="234"/>
      <c r="AU14" s="230"/>
      <c r="AV14" s="231"/>
      <c r="AW14" s="232"/>
      <c r="AX14" s="234"/>
      <c r="AY14" s="234"/>
      <c r="AZ14" s="234"/>
      <c r="BA14" s="35"/>
      <c r="BB14" s="234"/>
      <c r="BC14" s="230"/>
      <c r="BD14" s="231"/>
      <c r="BE14" s="232"/>
      <c r="BF14" s="234"/>
      <c r="BG14" s="234"/>
      <c r="BH14" s="234"/>
      <c r="BI14" s="234"/>
      <c r="BJ14" s="230"/>
      <c r="BK14" s="231"/>
      <c r="BL14" s="232"/>
      <c r="BM14" s="234"/>
      <c r="BN14" s="234"/>
      <c r="BO14" s="234"/>
      <c r="BP14" s="35"/>
      <c r="BQ14" s="234"/>
      <c r="BR14" s="230"/>
      <c r="BS14" s="231"/>
      <c r="BT14" s="232"/>
      <c r="BU14" s="234"/>
      <c r="BV14" s="234"/>
      <c r="BW14" s="234"/>
      <c r="BX14" s="234"/>
      <c r="BY14" s="230"/>
      <c r="BZ14" s="231"/>
      <c r="CA14" s="232"/>
      <c r="CB14" s="234"/>
      <c r="CC14" s="234"/>
      <c r="CD14" s="234"/>
      <c r="CE14" s="35"/>
      <c r="CF14" s="234"/>
      <c r="CG14" s="230"/>
      <c r="CH14" s="231"/>
      <c r="CI14" s="232"/>
      <c r="CJ14" s="234"/>
      <c r="CK14" s="234"/>
      <c r="CL14" s="234"/>
      <c r="CM14" s="234"/>
      <c r="CN14" s="230"/>
      <c r="CO14" s="231"/>
      <c r="CP14" s="232"/>
      <c r="CQ14" s="234"/>
      <c r="CR14" s="234"/>
      <c r="CS14" s="234"/>
      <c r="CT14" s="35"/>
      <c r="CU14" s="234"/>
      <c r="CV14" s="230"/>
      <c r="CW14" s="231"/>
      <c r="CX14" s="232"/>
      <c r="CY14" s="234"/>
      <c r="CZ14" s="234"/>
      <c r="DA14" s="234"/>
      <c r="DB14" s="234"/>
      <c r="DC14" s="230"/>
      <c r="DD14" s="231"/>
      <c r="DE14" s="232"/>
      <c r="DF14" s="234"/>
      <c r="DG14" s="234"/>
      <c r="DH14" s="234"/>
      <c r="DI14" s="35"/>
      <c r="DJ14" s="234"/>
      <c r="DK14" s="230"/>
      <c r="DL14" s="231"/>
      <c r="DM14" s="232"/>
      <c r="DN14" s="234"/>
      <c r="DO14" s="234"/>
      <c r="DP14" s="234"/>
      <c r="DQ14" s="234"/>
      <c r="DR14" s="230"/>
      <c r="DS14" s="231"/>
      <c r="DT14" s="232"/>
      <c r="DU14" s="234"/>
      <c r="DV14" s="234"/>
      <c r="DW14" s="234"/>
      <c r="DX14" s="35"/>
      <c r="DY14" s="234"/>
      <c r="DZ14" s="230"/>
      <c r="EA14" s="231"/>
      <c r="EB14" s="232"/>
      <c r="EC14" s="234"/>
      <c r="ED14" s="234"/>
      <c r="EE14" s="234"/>
      <c r="EF14" s="234"/>
      <c r="EG14" s="230"/>
      <c r="EH14" s="231"/>
      <c r="EI14" s="232"/>
      <c r="EJ14" s="234"/>
      <c r="EK14" s="234"/>
      <c r="EL14" s="234"/>
      <c r="EM14" s="35"/>
      <c r="EN14" s="234"/>
      <c r="EO14" s="230"/>
      <c r="EP14" s="231"/>
      <c r="EQ14" s="232"/>
      <c r="ER14" s="234"/>
      <c r="ES14" s="234"/>
      <c r="ET14" s="234"/>
      <c r="EU14" s="234"/>
      <c r="EV14" s="230"/>
      <c r="EW14" s="231"/>
      <c r="EX14" s="232"/>
      <c r="EY14" s="234"/>
      <c r="EZ14" s="234"/>
      <c r="FA14" s="234"/>
      <c r="FB14" s="35"/>
      <c r="FC14" s="234"/>
      <c r="FD14" s="230"/>
      <c r="FE14" s="231"/>
      <c r="FF14" s="232"/>
      <c r="FG14" s="234"/>
      <c r="FH14" s="234"/>
      <c r="FI14" s="234"/>
      <c r="FJ14" s="234"/>
      <c r="FK14" s="230"/>
      <c r="FL14" s="231"/>
      <c r="FM14" s="232"/>
      <c r="FN14" s="234"/>
      <c r="FO14" s="234"/>
      <c r="FP14" s="234"/>
      <c r="FQ14" s="35"/>
      <c r="FR14" s="234"/>
      <c r="FS14" s="230"/>
      <c r="FT14" s="231"/>
      <c r="FU14" s="232"/>
      <c r="FV14" s="234"/>
      <c r="FW14" s="234"/>
      <c r="FX14" s="234"/>
    </row>
    <row r="15" spans="1:180" ht="14.45" customHeight="1">
      <c r="A15" s="157"/>
      <c r="B15" s="93"/>
      <c r="C15" s="35"/>
      <c r="D15" s="191"/>
      <c r="E15" s="157"/>
      <c r="F15" s="157"/>
      <c r="G15" s="157"/>
      <c r="H15" s="35"/>
      <c r="I15" s="157"/>
      <c r="J15" s="93"/>
      <c r="K15" s="35"/>
      <c r="L15" s="191"/>
      <c r="M15" s="157"/>
      <c r="N15" s="157"/>
      <c r="O15" s="157"/>
      <c r="P15" s="157"/>
      <c r="Q15" s="93"/>
      <c r="R15" s="35"/>
      <c r="S15" s="191"/>
      <c r="T15" s="157"/>
      <c r="U15" s="157"/>
      <c r="V15" s="157"/>
      <c r="W15" s="35"/>
      <c r="X15" s="157"/>
      <c r="Y15" s="93"/>
      <c r="Z15" s="35"/>
      <c r="AA15" s="191"/>
      <c r="AB15" s="157"/>
      <c r="AC15" s="157"/>
      <c r="AD15" s="157"/>
      <c r="AE15" s="157"/>
      <c r="AF15" s="93"/>
      <c r="AG15" s="35"/>
      <c r="AH15" s="191"/>
      <c r="AI15" s="157"/>
      <c r="AJ15" s="157"/>
      <c r="AK15" s="157"/>
      <c r="AL15" s="35"/>
      <c r="AM15" s="157"/>
      <c r="AN15" s="93"/>
      <c r="AO15" s="35"/>
      <c r="AP15" s="191"/>
      <c r="AQ15" s="157"/>
      <c r="AR15" s="157"/>
      <c r="AS15" s="157"/>
      <c r="AT15" s="157"/>
      <c r="AU15" s="93"/>
      <c r="AV15" s="35"/>
      <c r="AW15" s="191"/>
      <c r="AX15" s="157"/>
      <c r="AY15" s="157"/>
      <c r="AZ15" s="157"/>
      <c r="BA15" s="35"/>
      <c r="BB15" s="157"/>
      <c r="BC15" s="93"/>
      <c r="BD15" s="35"/>
      <c r="BE15" s="191"/>
      <c r="BF15" s="157"/>
      <c r="BG15" s="157"/>
      <c r="BH15" s="157"/>
      <c r="BI15" s="157"/>
      <c r="BJ15" s="93"/>
      <c r="BK15" s="35"/>
      <c r="BL15" s="191"/>
      <c r="BM15" s="157"/>
      <c r="BN15" s="157"/>
      <c r="BO15" s="157"/>
      <c r="BP15" s="35"/>
      <c r="BQ15" s="157"/>
      <c r="BR15" s="93"/>
      <c r="BS15" s="35"/>
      <c r="BT15" s="191"/>
      <c r="BU15" s="157"/>
      <c r="BV15" s="157"/>
      <c r="BW15" s="157"/>
      <c r="BX15" s="157"/>
      <c r="BY15" s="93"/>
      <c r="BZ15" s="35"/>
      <c r="CA15" s="191"/>
      <c r="CB15" s="157"/>
      <c r="CC15" s="157"/>
      <c r="CD15" s="157"/>
      <c r="CE15" s="35"/>
      <c r="CF15" s="157"/>
      <c r="CG15" s="93"/>
      <c r="CH15" s="35"/>
      <c r="CI15" s="191"/>
      <c r="CJ15" s="157"/>
      <c r="CK15" s="157"/>
      <c r="CL15" s="157"/>
      <c r="CM15" s="157"/>
      <c r="CN15" s="93"/>
      <c r="CO15" s="35"/>
      <c r="CP15" s="191"/>
      <c r="CQ15" s="157"/>
      <c r="CR15" s="157"/>
      <c r="CS15" s="157"/>
      <c r="CT15" s="35"/>
      <c r="CU15" s="157"/>
      <c r="CV15" s="93"/>
      <c r="CW15" s="35"/>
      <c r="CX15" s="191"/>
      <c r="CY15" s="157"/>
      <c r="CZ15" s="157"/>
      <c r="DA15" s="157"/>
      <c r="DB15" s="157"/>
      <c r="DC15" s="93"/>
      <c r="DD15" s="35"/>
      <c r="DE15" s="191"/>
      <c r="DF15" s="157"/>
      <c r="DG15" s="157"/>
      <c r="DH15" s="157"/>
      <c r="DI15" s="35"/>
      <c r="DJ15" s="157"/>
      <c r="DK15" s="93"/>
      <c r="DL15" s="35"/>
      <c r="DM15" s="191"/>
      <c r="DN15" s="157"/>
      <c r="DO15" s="157"/>
      <c r="DP15" s="157"/>
      <c r="DQ15" s="157"/>
      <c r="DR15" s="93"/>
      <c r="DS15" s="35"/>
      <c r="DT15" s="191"/>
      <c r="DU15" s="157"/>
      <c r="DV15" s="157"/>
      <c r="DW15" s="157"/>
      <c r="DX15" s="35"/>
      <c r="DY15" s="157"/>
      <c r="DZ15" s="93"/>
      <c r="EA15" s="35"/>
      <c r="EB15" s="191"/>
      <c r="EC15" s="157"/>
      <c r="ED15" s="157"/>
      <c r="EE15" s="157"/>
      <c r="EF15" s="157"/>
      <c r="EG15" s="93"/>
      <c r="EH15" s="35"/>
      <c r="EI15" s="191"/>
      <c r="EJ15" s="157"/>
      <c r="EK15" s="157"/>
      <c r="EL15" s="157"/>
      <c r="EM15" s="35"/>
      <c r="EN15" s="157"/>
      <c r="EO15" s="93"/>
      <c r="EP15" s="35"/>
      <c r="EQ15" s="191"/>
      <c r="ER15" s="157"/>
      <c r="ES15" s="157"/>
      <c r="ET15" s="157"/>
      <c r="EU15" s="157"/>
      <c r="EV15" s="93"/>
      <c r="EW15" s="35"/>
      <c r="EX15" s="191"/>
      <c r="EY15" s="157"/>
      <c r="EZ15" s="157"/>
      <c r="FA15" s="157"/>
      <c r="FB15" s="35"/>
      <c r="FC15" s="157"/>
      <c r="FD15" s="93"/>
      <c r="FE15" s="35"/>
      <c r="FF15" s="191"/>
      <c r="FG15" s="157"/>
      <c r="FH15" s="157"/>
      <c r="FI15" s="157"/>
      <c r="FJ15" s="157"/>
      <c r="FK15" s="93"/>
      <c r="FL15" s="35"/>
      <c r="FM15" s="191"/>
      <c r="FN15" s="157"/>
      <c r="FO15" s="157"/>
      <c r="FP15" s="157"/>
      <c r="FQ15" s="35"/>
      <c r="FR15" s="157"/>
      <c r="FS15" s="93"/>
      <c r="FT15" s="35"/>
      <c r="FU15" s="191"/>
      <c r="FV15" s="157"/>
      <c r="FW15" s="157"/>
      <c r="FX15" s="157"/>
    </row>
    <row r="16" spans="1:180" ht="14.45" customHeight="1">
      <c r="A16" s="241"/>
      <c r="B16" s="242"/>
      <c r="C16" s="243"/>
      <c r="D16" s="244"/>
      <c r="E16" s="241"/>
      <c r="F16" s="241"/>
      <c r="G16" s="241"/>
      <c r="H16" s="35"/>
      <c r="I16" s="241"/>
      <c r="J16" s="242"/>
      <c r="K16" s="243"/>
      <c r="L16" s="244"/>
      <c r="M16" s="241"/>
      <c r="N16" s="241"/>
      <c r="O16" s="241"/>
      <c r="P16" s="241"/>
      <c r="Q16" s="242"/>
      <c r="R16" s="243"/>
      <c r="S16" s="244"/>
      <c r="T16" s="241"/>
      <c r="U16" s="241"/>
      <c r="V16" s="241"/>
      <c r="W16" s="35"/>
      <c r="X16" s="234"/>
      <c r="Y16" s="230"/>
      <c r="Z16" s="231"/>
      <c r="AA16" s="232"/>
      <c r="AB16" s="234"/>
      <c r="AC16" s="234"/>
      <c r="AD16" s="234"/>
      <c r="AE16" s="234"/>
      <c r="AF16" s="230"/>
      <c r="AG16" s="231"/>
      <c r="AH16" s="232"/>
      <c r="AI16" s="234"/>
      <c r="AJ16" s="234"/>
      <c r="AK16" s="234"/>
      <c r="AL16" s="35"/>
      <c r="AM16" s="234"/>
      <c r="AN16" s="230"/>
      <c r="AO16" s="231"/>
      <c r="AP16" s="232"/>
      <c r="AQ16" s="234"/>
      <c r="AR16" s="234"/>
      <c r="AS16" s="234"/>
      <c r="AT16" s="234"/>
      <c r="AU16" s="230"/>
      <c r="AV16" s="231"/>
      <c r="AW16" s="232"/>
      <c r="AX16" s="234"/>
      <c r="AY16" s="234"/>
      <c r="AZ16" s="234"/>
      <c r="BA16" s="35"/>
      <c r="BB16" s="234"/>
      <c r="BC16" s="230"/>
      <c r="BD16" s="231"/>
      <c r="BE16" s="232"/>
      <c r="BF16" s="234"/>
      <c r="BG16" s="234"/>
      <c r="BH16" s="234"/>
      <c r="BI16" s="234"/>
      <c r="BJ16" s="230"/>
      <c r="BK16" s="231"/>
      <c r="BL16" s="232"/>
      <c r="BM16" s="234"/>
      <c r="BN16" s="234"/>
      <c r="BO16" s="234"/>
      <c r="BP16" s="35"/>
      <c r="BQ16" s="234"/>
      <c r="BR16" s="230"/>
      <c r="BS16" s="231"/>
      <c r="BT16" s="232"/>
      <c r="BU16" s="234"/>
      <c r="BV16" s="234"/>
      <c r="BW16" s="234"/>
      <c r="BX16" s="234"/>
      <c r="BY16" s="230"/>
      <c r="BZ16" s="231"/>
      <c r="CA16" s="232"/>
      <c r="CB16" s="234"/>
      <c r="CC16" s="234"/>
      <c r="CD16" s="234"/>
      <c r="CE16" s="35"/>
      <c r="CF16" s="234"/>
      <c r="CG16" s="230"/>
      <c r="CH16" s="231"/>
      <c r="CI16" s="232"/>
      <c r="CJ16" s="234"/>
      <c r="CK16" s="234"/>
      <c r="CL16" s="234"/>
      <c r="CM16" s="234"/>
      <c r="CN16" s="230"/>
      <c r="CO16" s="231"/>
      <c r="CP16" s="232"/>
      <c r="CQ16" s="234"/>
      <c r="CR16" s="234"/>
      <c r="CS16" s="234"/>
      <c r="CT16" s="35"/>
      <c r="CU16" s="234"/>
      <c r="CV16" s="230"/>
      <c r="CW16" s="231"/>
      <c r="CX16" s="232"/>
      <c r="CY16" s="234"/>
      <c r="CZ16" s="234"/>
      <c r="DA16" s="234"/>
      <c r="DB16" s="234"/>
      <c r="DC16" s="230"/>
      <c r="DD16" s="231"/>
      <c r="DE16" s="232"/>
      <c r="DF16" s="234"/>
      <c r="DG16" s="234"/>
      <c r="DH16" s="234"/>
      <c r="DI16" s="35"/>
      <c r="DJ16" s="234"/>
      <c r="DK16" s="230"/>
      <c r="DL16" s="231"/>
      <c r="DM16" s="232"/>
      <c r="DN16" s="234"/>
      <c r="DO16" s="234"/>
      <c r="DP16" s="234"/>
      <c r="DQ16" s="234"/>
      <c r="DR16" s="230"/>
      <c r="DS16" s="231"/>
      <c r="DT16" s="232"/>
      <c r="DU16" s="234"/>
      <c r="DV16" s="234"/>
      <c r="DW16" s="234"/>
      <c r="DX16" s="35"/>
      <c r="DY16" s="234"/>
      <c r="DZ16" s="230"/>
      <c r="EA16" s="231"/>
      <c r="EB16" s="232"/>
      <c r="EC16" s="234"/>
      <c r="ED16" s="234"/>
      <c r="EE16" s="234"/>
      <c r="EF16" s="234"/>
      <c r="EG16" s="230"/>
      <c r="EH16" s="231"/>
      <c r="EI16" s="232"/>
      <c r="EJ16" s="234"/>
      <c r="EK16" s="234"/>
      <c r="EL16" s="234"/>
      <c r="EM16" s="35"/>
      <c r="EN16" s="234"/>
      <c r="EO16" s="230"/>
      <c r="EP16" s="231"/>
      <c r="EQ16" s="232"/>
      <c r="ER16" s="234"/>
      <c r="ES16" s="234"/>
      <c r="ET16" s="234"/>
      <c r="EU16" s="234"/>
      <c r="EV16" s="230"/>
      <c r="EW16" s="231"/>
      <c r="EX16" s="232"/>
      <c r="EY16" s="234"/>
      <c r="EZ16" s="234"/>
      <c r="FA16" s="234"/>
      <c r="FB16" s="35"/>
      <c r="FC16" s="234"/>
      <c r="FD16" s="230"/>
      <c r="FE16" s="231"/>
      <c r="FF16" s="232"/>
      <c r="FG16" s="234"/>
      <c r="FH16" s="234"/>
      <c r="FI16" s="234"/>
      <c r="FJ16" s="234"/>
      <c r="FK16" s="230"/>
      <c r="FL16" s="231"/>
      <c r="FM16" s="232"/>
      <c r="FN16" s="234"/>
      <c r="FO16" s="234"/>
      <c r="FP16" s="234"/>
      <c r="FQ16" s="35"/>
      <c r="FR16" s="234"/>
      <c r="FS16" s="230"/>
      <c r="FT16" s="231"/>
      <c r="FU16" s="232"/>
      <c r="FV16" s="234"/>
      <c r="FW16" s="234"/>
      <c r="FX16" s="234"/>
    </row>
    <row r="17" spans="1:180" ht="14.45" customHeight="1">
      <c r="A17" s="157"/>
      <c r="B17" s="93"/>
      <c r="C17" s="35"/>
      <c r="D17" s="191"/>
      <c r="E17" s="157"/>
      <c r="F17" s="157"/>
      <c r="G17" s="157"/>
      <c r="H17" s="35"/>
      <c r="I17" s="157"/>
      <c r="J17" s="93"/>
      <c r="K17" s="35"/>
      <c r="L17" s="191"/>
      <c r="M17" s="157"/>
      <c r="N17" s="157"/>
      <c r="O17" s="157"/>
      <c r="P17" s="157"/>
      <c r="Q17" s="93"/>
      <c r="R17" s="35"/>
      <c r="S17" s="191"/>
      <c r="T17" s="157"/>
      <c r="U17" s="157"/>
      <c r="V17" s="157"/>
      <c r="W17" s="35"/>
      <c r="X17" s="157"/>
      <c r="Y17" s="93"/>
      <c r="Z17" s="35"/>
      <c r="AA17" s="191"/>
      <c r="AB17" s="157"/>
      <c r="AC17" s="157"/>
      <c r="AD17" s="157"/>
      <c r="AE17" s="157"/>
      <c r="AF17" s="93"/>
      <c r="AG17" s="35"/>
      <c r="AH17" s="191"/>
      <c r="AI17" s="157"/>
      <c r="AJ17" s="157"/>
      <c r="AK17" s="157"/>
      <c r="AL17" s="35"/>
      <c r="AM17" s="157"/>
      <c r="AN17" s="93"/>
      <c r="AO17" s="35"/>
      <c r="AP17" s="191"/>
      <c r="AQ17" s="157"/>
      <c r="AR17" s="157"/>
      <c r="AS17" s="157"/>
      <c r="AT17" s="157"/>
      <c r="AU17" s="93"/>
      <c r="AV17" s="35"/>
      <c r="AW17" s="191"/>
      <c r="AX17" s="157"/>
      <c r="AY17" s="157"/>
      <c r="AZ17" s="157"/>
      <c r="BA17" s="35"/>
      <c r="BB17" s="157"/>
      <c r="BC17" s="93"/>
      <c r="BD17" s="35"/>
      <c r="BE17" s="191"/>
      <c r="BF17" s="157"/>
      <c r="BG17" s="157"/>
      <c r="BH17" s="157"/>
      <c r="BI17" s="157"/>
      <c r="BJ17" s="93"/>
      <c r="BK17" s="35"/>
      <c r="BL17" s="191"/>
      <c r="BM17" s="157"/>
      <c r="BN17" s="157"/>
      <c r="BO17" s="157"/>
      <c r="BP17" s="35"/>
      <c r="BQ17" s="157"/>
      <c r="BR17" s="93"/>
      <c r="BS17" s="35"/>
      <c r="BT17" s="191"/>
      <c r="BU17" s="157"/>
      <c r="BV17" s="157"/>
      <c r="BW17" s="157"/>
      <c r="BX17" s="157"/>
      <c r="BY17" s="93"/>
      <c r="BZ17" s="35"/>
      <c r="CA17" s="191"/>
      <c r="CB17" s="157"/>
      <c r="CC17" s="157"/>
      <c r="CD17" s="157"/>
      <c r="CE17" s="35"/>
      <c r="CF17" s="157"/>
      <c r="CG17" s="93"/>
      <c r="CH17" s="35"/>
      <c r="CI17" s="191"/>
      <c r="CJ17" s="157"/>
      <c r="CK17" s="157"/>
      <c r="CL17" s="157"/>
      <c r="CM17" s="157"/>
      <c r="CN17" s="93"/>
      <c r="CO17" s="35"/>
      <c r="CP17" s="191"/>
      <c r="CQ17" s="157"/>
      <c r="CR17" s="157"/>
      <c r="CS17" s="157"/>
      <c r="CT17" s="35"/>
      <c r="CU17" s="157"/>
      <c r="CV17" s="93"/>
      <c r="CW17" s="35"/>
      <c r="CX17" s="191"/>
      <c r="CY17" s="157"/>
      <c r="CZ17" s="157"/>
      <c r="DA17" s="157"/>
      <c r="DB17" s="157"/>
      <c r="DC17" s="93"/>
      <c r="DD17" s="35"/>
      <c r="DE17" s="191"/>
      <c r="DF17" s="157"/>
      <c r="DG17" s="157"/>
      <c r="DH17" s="157"/>
      <c r="DI17" s="35"/>
      <c r="DJ17" s="157"/>
      <c r="DK17" s="93"/>
      <c r="DL17" s="35"/>
      <c r="DM17" s="191"/>
      <c r="DN17" s="157"/>
      <c r="DO17" s="157"/>
      <c r="DP17" s="157"/>
      <c r="DQ17" s="157"/>
      <c r="DR17" s="93"/>
      <c r="DS17" s="35"/>
      <c r="DT17" s="191"/>
      <c r="DU17" s="157"/>
      <c r="DV17" s="157"/>
      <c r="DW17" s="157"/>
      <c r="DX17" s="35"/>
      <c r="DY17" s="157"/>
      <c r="DZ17" s="93"/>
      <c r="EA17" s="35"/>
      <c r="EB17" s="191"/>
      <c r="EC17" s="157"/>
      <c r="ED17" s="157"/>
      <c r="EE17" s="157"/>
      <c r="EF17" s="157"/>
      <c r="EG17" s="93"/>
      <c r="EH17" s="35"/>
      <c r="EI17" s="191"/>
      <c r="EJ17" s="157"/>
      <c r="EK17" s="157"/>
      <c r="EL17" s="157"/>
      <c r="EM17" s="35"/>
      <c r="EN17" s="157"/>
      <c r="EO17" s="93"/>
      <c r="EP17" s="35"/>
      <c r="EQ17" s="191"/>
      <c r="ER17" s="157"/>
      <c r="ES17" s="157"/>
      <c r="ET17" s="157"/>
      <c r="EU17" s="157"/>
      <c r="EV17" s="93"/>
      <c r="EW17" s="35"/>
      <c r="EX17" s="191"/>
      <c r="EY17" s="157"/>
      <c r="EZ17" s="157"/>
      <c r="FA17" s="157"/>
      <c r="FB17" s="35"/>
      <c r="FC17" s="157"/>
      <c r="FD17" s="93"/>
      <c r="FE17" s="35"/>
      <c r="FF17" s="191"/>
      <c r="FG17" s="157"/>
      <c r="FH17" s="157"/>
      <c r="FI17" s="157"/>
      <c r="FJ17" s="157"/>
      <c r="FK17" s="93"/>
      <c r="FL17" s="35"/>
      <c r="FM17" s="191"/>
      <c r="FN17" s="157"/>
      <c r="FO17" s="157"/>
      <c r="FP17" s="157"/>
      <c r="FQ17" s="35"/>
      <c r="FR17" s="157"/>
      <c r="FS17" s="93"/>
      <c r="FT17" s="35"/>
      <c r="FU17" s="191"/>
      <c r="FV17" s="157"/>
      <c r="FW17" s="157"/>
      <c r="FX17" s="157"/>
    </row>
    <row r="18" spans="1:180" ht="14.45" customHeight="1">
      <c r="A18" s="241"/>
      <c r="B18" s="242"/>
      <c r="C18" s="243"/>
      <c r="D18" s="244"/>
      <c r="E18" s="241"/>
      <c r="F18" s="241"/>
      <c r="G18" s="241"/>
      <c r="H18" s="35"/>
      <c r="I18" s="241"/>
      <c r="J18" s="242"/>
      <c r="K18" s="243"/>
      <c r="L18" s="244"/>
      <c r="M18" s="241"/>
      <c r="N18" s="241"/>
      <c r="O18" s="241"/>
      <c r="P18" s="241"/>
      <c r="Q18" s="242"/>
      <c r="R18" s="243"/>
      <c r="S18" s="244"/>
      <c r="T18" s="241"/>
      <c r="U18" s="241"/>
      <c r="V18" s="241"/>
      <c r="W18" s="35"/>
      <c r="X18" s="234"/>
      <c r="Y18" s="230"/>
      <c r="Z18" s="231"/>
      <c r="AA18" s="232"/>
      <c r="AB18" s="234"/>
      <c r="AC18" s="234"/>
      <c r="AD18" s="234"/>
      <c r="AE18" s="234"/>
      <c r="AF18" s="230"/>
      <c r="AG18" s="231"/>
      <c r="AH18" s="232"/>
      <c r="AI18" s="234"/>
      <c r="AJ18" s="234"/>
      <c r="AK18" s="234"/>
      <c r="AL18" s="35"/>
      <c r="AM18" s="234"/>
      <c r="AN18" s="230"/>
      <c r="AO18" s="231"/>
      <c r="AP18" s="232"/>
      <c r="AQ18" s="234"/>
      <c r="AR18" s="234"/>
      <c r="AS18" s="234"/>
      <c r="AT18" s="234"/>
      <c r="AU18" s="230"/>
      <c r="AV18" s="231"/>
      <c r="AW18" s="232"/>
      <c r="AX18" s="234"/>
      <c r="AY18" s="234"/>
      <c r="AZ18" s="234"/>
      <c r="BA18" s="35"/>
      <c r="BB18" s="234"/>
      <c r="BC18" s="230"/>
      <c r="BD18" s="231"/>
      <c r="BE18" s="232"/>
      <c r="BF18" s="234"/>
      <c r="BG18" s="234"/>
      <c r="BH18" s="234"/>
      <c r="BI18" s="234"/>
      <c r="BJ18" s="230"/>
      <c r="BK18" s="231"/>
      <c r="BL18" s="232"/>
      <c r="BM18" s="234"/>
      <c r="BN18" s="234"/>
      <c r="BO18" s="234"/>
      <c r="BP18" s="35"/>
      <c r="BQ18" s="234"/>
      <c r="BR18" s="230"/>
      <c r="BS18" s="231"/>
      <c r="BT18" s="232"/>
      <c r="BU18" s="234"/>
      <c r="BV18" s="234"/>
      <c r="BW18" s="234"/>
      <c r="BX18" s="234"/>
      <c r="BY18" s="230"/>
      <c r="BZ18" s="231"/>
      <c r="CA18" s="232"/>
      <c r="CB18" s="234"/>
      <c r="CC18" s="234"/>
      <c r="CD18" s="234"/>
      <c r="CE18" s="35"/>
      <c r="CF18" s="234"/>
      <c r="CG18" s="230"/>
      <c r="CH18" s="231"/>
      <c r="CI18" s="232"/>
      <c r="CJ18" s="234"/>
      <c r="CK18" s="234"/>
      <c r="CL18" s="234"/>
      <c r="CM18" s="234"/>
      <c r="CN18" s="230"/>
      <c r="CO18" s="231"/>
      <c r="CP18" s="232"/>
      <c r="CQ18" s="234"/>
      <c r="CR18" s="234"/>
      <c r="CS18" s="234"/>
      <c r="CT18" s="35"/>
      <c r="CU18" s="234"/>
      <c r="CV18" s="230"/>
      <c r="CW18" s="231"/>
      <c r="CX18" s="232"/>
      <c r="CY18" s="234"/>
      <c r="CZ18" s="234"/>
      <c r="DA18" s="234"/>
      <c r="DB18" s="234"/>
      <c r="DC18" s="230"/>
      <c r="DD18" s="231"/>
      <c r="DE18" s="232"/>
      <c r="DF18" s="234"/>
      <c r="DG18" s="234"/>
      <c r="DH18" s="234"/>
      <c r="DI18" s="35"/>
      <c r="DJ18" s="234"/>
      <c r="DK18" s="230"/>
      <c r="DL18" s="231"/>
      <c r="DM18" s="232"/>
      <c r="DN18" s="234"/>
      <c r="DO18" s="234"/>
      <c r="DP18" s="234"/>
      <c r="DQ18" s="234"/>
      <c r="DR18" s="230"/>
      <c r="DS18" s="231"/>
      <c r="DT18" s="232"/>
      <c r="DU18" s="234"/>
      <c r="DV18" s="234"/>
      <c r="DW18" s="234"/>
      <c r="DX18" s="35"/>
      <c r="DY18" s="234"/>
      <c r="DZ18" s="230"/>
      <c r="EA18" s="231"/>
      <c r="EB18" s="232"/>
      <c r="EC18" s="234"/>
      <c r="ED18" s="234"/>
      <c r="EE18" s="234"/>
      <c r="EF18" s="234"/>
      <c r="EG18" s="230"/>
      <c r="EH18" s="231"/>
      <c r="EI18" s="232"/>
      <c r="EJ18" s="234"/>
      <c r="EK18" s="234"/>
      <c r="EL18" s="234"/>
      <c r="EM18" s="35"/>
      <c r="EN18" s="234"/>
      <c r="EO18" s="230"/>
      <c r="EP18" s="231"/>
      <c r="EQ18" s="232"/>
      <c r="ER18" s="234"/>
      <c r="ES18" s="234"/>
      <c r="ET18" s="234"/>
      <c r="EU18" s="234"/>
      <c r="EV18" s="230"/>
      <c r="EW18" s="231"/>
      <c r="EX18" s="232"/>
      <c r="EY18" s="234"/>
      <c r="EZ18" s="234"/>
      <c r="FA18" s="234"/>
      <c r="FB18" s="35"/>
      <c r="FC18" s="234"/>
      <c r="FD18" s="230"/>
      <c r="FE18" s="231"/>
      <c r="FF18" s="232"/>
      <c r="FG18" s="234"/>
      <c r="FH18" s="234"/>
      <c r="FI18" s="234"/>
      <c r="FJ18" s="234"/>
      <c r="FK18" s="230"/>
      <c r="FL18" s="231"/>
      <c r="FM18" s="232"/>
      <c r="FN18" s="234"/>
      <c r="FO18" s="234"/>
      <c r="FP18" s="234"/>
      <c r="FQ18" s="35"/>
      <c r="FR18" s="234"/>
      <c r="FS18" s="230"/>
      <c r="FT18" s="231"/>
      <c r="FU18" s="232"/>
      <c r="FV18" s="234"/>
      <c r="FW18" s="234"/>
      <c r="FX18" s="234"/>
    </row>
    <row r="19" spans="1:180" ht="14.45" customHeight="1">
      <c r="A19" s="157"/>
      <c r="B19" s="93"/>
      <c r="C19" s="35"/>
      <c r="D19" s="191"/>
      <c r="E19" s="157"/>
      <c r="F19" s="157"/>
      <c r="G19" s="157"/>
      <c r="H19" s="35"/>
      <c r="I19" s="157"/>
      <c r="J19" s="93"/>
      <c r="K19" s="35"/>
      <c r="L19" s="191"/>
      <c r="M19" s="157"/>
      <c r="N19" s="157"/>
      <c r="O19" s="157"/>
      <c r="P19" s="157"/>
      <c r="Q19" s="93"/>
      <c r="R19" s="35"/>
      <c r="S19" s="191"/>
      <c r="T19" s="157"/>
      <c r="U19" s="157"/>
      <c r="V19" s="157"/>
      <c r="W19" s="35"/>
      <c r="X19" s="157"/>
      <c r="Y19" s="93"/>
      <c r="Z19" s="35"/>
      <c r="AA19" s="191"/>
      <c r="AB19" s="157"/>
      <c r="AC19" s="157"/>
      <c r="AD19" s="157"/>
      <c r="AE19" s="157"/>
      <c r="AF19" s="93"/>
      <c r="AG19" s="35"/>
      <c r="AH19" s="191"/>
      <c r="AI19" s="157"/>
      <c r="AJ19" s="157"/>
      <c r="AK19" s="157"/>
      <c r="AL19" s="35"/>
      <c r="AM19" s="157"/>
      <c r="AN19" s="93"/>
      <c r="AO19" s="35"/>
      <c r="AP19" s="191"/>
      <c r="AQ19" s="157"/>
      <c r="AR19" s="157"/>
      <c r="AS19" s="157"/>
      <c r="AT19" s="157"/>
      <c r="AU19" s="93"/>
      <c r="AV19" s="35"/>
      <c r="AW19" s="191"/>
      <c r="AX19" s="157"/>
      <c r="AY19" s="157"/>
      <c r="AZ19" s="157"/>
      <c r="BA19" s="35"/>
      <c r="BB19" s="157"/>
      <c r="BC19" s="93"/>
      <c r="BD19" s="35"/>
      <c r="BE19" s="191"/>
      <c r="BF19" s="157"/>
      <c r="BG19" s="157"/>
      <c r="BH19" s="157"/>
      <c r="BI19" s="157"/>
      <c r="BJ19" s="93"/>
      <c r="BK19" s="35"/>
      <c r="BL19" s="191"/>
      <c r="BM19" s="157"/>
      <c r="BN19" s="157"/>
      <c r="BO19" s="157"/>
      <c r="BP19" s="35"/>
      <c r="BQ19" s="157"/>
      <c r="BR19" s="93"/>
      <c r="BS19" s="35"/>
      <c r="BT19" s="191"/>
      <c r="BU19" s="157"/>
      <c r="BV19" s="157"/>
      <c r="BW19" s="157"/>
      <c r="BX19" s="157"/>
      <c r="BY19" s="93"/>
      <c r="BZ19" s="35"/>
      <c r="CA19" s="191"/>
      <c r="CB19" s="157"/>
      <c r="CC19" s="157"/>
      <c r="CD19" s="157"/>
      <c r="CE19" s="35"/>
      <c r="CF19" s="157"/>
      <c r="CG19" s="93"/>
      <c r="CH19" s="35"/>
      <c r="CI19" s="191"/>
      <c r="CJ19" s="157"/>
      <c r="CK19" s="157"/>
      <c r="CL19" s="157"/>
      <c r="CM19" s="157"/>
      <c r="CN19" s="93"/>
      <c r="CO19" s="35"/>
      <c r="CP19" s="191"/>
      <c r="CQ19" s="157"/>
      <c r="CR19" s="157"/>
      <c r="CS19" s="157"/>
      <c r="CT19" s="35"/>
      <c r="CU19" s="157"/>
      <c r="CV19" s="93"/>
      <c r="CW19" s="35"/>
      <c r="CX19" s="191"/>
      <c r="CY19" s="157"/>
      <c r="CZ19" s="157"/>
      <c r="DA19" s="157"/>
      <c r="DB19" s="157"/>
      <c r="DC19" s="93"/>
      <c r="DD19" s="35"/>
      <c r="DE19" s="191"/>
      <c r="DF19" s="157"/>
      <c r="DG19" s="157"/>
      <c r="DH19" s="157"/>
      <c r="DI19" s="35"/>
      <c r="DJ19" s="157"/>
      <c r="DK19" s="93"/>
      <c r="DL19" s="35"/>
      <c r="DM19" s="191"/>
      <c r="DN19" s="157"/>
      <c r="DO19" s="157"/>
      <c r="DP19" s="157"/>
      <c r="DQ19" s="157"/>
      <c r="DR19" s="93"/>
      <c r="DS19" s="35"/>
      <c r="DT19" s="191"/>
      <c r="DU19" s="157"/>
      <c r="DV19" s="157"/>
      <c r="DW19" s="157"/>
      <c r="DX19" s="35"/>
      <c r="DY19" s="157"/>
      <c r="DZ19" s="93"/>
      <c r="EA19" s="35"/>
      <c r="EB19" s="191"/>
      <c r="EC19" s="157"/>
      <c r="ED19" s="157"/>
      <c r="EE19" s="157"/>
      <c r="EF19" s="157"/>
      <c r="EG19" s="93"/>
      <c r="EH19" s="35"/>
      <c r="EI19" s="191"/>
      <c r="EJ19" s="157"/>
      <c r="EK19" s="157"/>
      <c r="EL19" s="157"/>
      <c r="EM19" s="35"/>
      <c r="EN19" s="157"/>
      <c r="EO19" s="93"/>
      <c r="EP19" s="35"/>
      <c r="EQ19" s="191"/>
      <c r="ER19" s="157"/>
      <c r="ES19" s="157"/>
      <c r="ET19" s="157"/>
      <c r="EU19" s="157"/>
      <c r="EV19" s="93"/>
      <c r="EW19" s="35"/>
      <c r="EX19" s="191"/>
      <c r="EY19" s="157"/>
      <c r="EZ19" s="157"/>
      <c r="FA19" s="157"/>
      <c r="FB19" s="35"/>
      <c r="FC19" s="157"/>
      <c r="FD19" s="93"/>
      <c r="FE19" s="35"/>
      <c r="FF19" s="191"/>
      <c r="FG19" s="157"/>
      <c r="FH19" s="157"/>
      <c r="FI19" s="157"/>
      <c r="FJ19" s="157"/>
      <c r="FK19" s="93"/>
      <c r="FL19" s="35"/>
      <c r="FM19" s="191"/>
      <c r="FN19" s="157"/>
      <c r="FO19" s="157"/>
      <c r="FP19" s="157"/>
      <c r="FQ19" s="35"/>
      <c r="FR19" s="157"/>
      <c r="FS19" s="93"/>
      <c r="FT19" s="35"/>
      <c r="FU19" s="191"/>
      <c r="FV19" s="157"/>
      <c r="FW19" s="157"/>
      <c r="FX19" s="157"/>
    </row>
    <row r="20" spans="1:180" ht="14.45" customHeight="1">
      <c r="A20" s="241"/>
      <c r="B20" s="242"/>
      <c r="C20" s="243"/>
      <c r="D20" s="244"/>
      <c r="E20" s="241"/>
      <c r="F20" s="241"/>
      <c r="G20" s="241"/>
      <c r="H20" s="35"/>
      <c r="I20" s="241"/>
      <c r="J20" s="242"/>
      <c r="K20" s="243"/>
      <c r="L20" s="244"/>
      <c r="M20" s="241"/>
      <c r="N20" s="241"/>
      <c r="O20" s="241"/>
      <c r="P20" s="241"/>
      <c r="Q20" s="242"/>
      <c r="R20" s="243"/>
      <c r="S20" s="244"/>
      <c r="T20" s="241"/>
      <c r="U20" s="241"/>
      <c r="V20" s="241"/>
      <c r="W20" s="35"/>
      <c r="X20" s="234"/>
      <c r="Y20" s="230"/>
      <c r="Z20" s="231"/>
      <c r="AA20" s="232"/>
      <c r="AB20" s="234"/>
      <c r="AC20" s="234"/>
      <c r="AD20" s="234"/>
      <c r="AE20" s="234"/>
      <c r="AF20" s="230"/>
      <c r="AG20" s="231"/>
      <c r="AH20" s="232"/>
      <c r="AI20" s="234"/>
      <c r="AJ20" s="234"/>
      <c r="AK20" s="234"/>
      <c r="AL20" s="35"/>
      <c r="AM20" s="234"/>
      <c r="AN20" s="230"/>
      <c r="AO20" s="231"/>
      <c r="AP20" s="232"/>
      <c r="AQ20" s="234"/>
      <c r="AR20" s="234"/>
      <c r="AS20" s="234"/>
      <c r="AT20" s="234"/>
      <c r="AU20" s="230"/>
      <c r="AV20" s="231"/>
      <c r="AW20" s="232"/>
      <c r="AX20" s="234"/>
      <c r="AY20" s="234"/>
      <c r="AZ20" s="234"/>
      <c r="BA20" s="35"/>
      <c r="BB20" s="234"/>
      <c r="BC20" s="230"/>
      <c r="BD20" s="231"/>
      <c r="BE20" s="232"/>
      <c r="BF20" s="234"/>
      <c r="BG20" s="234"/>
      <c r="BH20" s="234"/>
      <c r="BI20" s="234"/>
      <c r="BJ20" s="230"/>
      <c r="BK20" s="231"/>
      <c r="BL20" s="232"/>
      <c r="BM20" s="234"/>
      <c r="BN20" s="234"/>
      <c r="BO20" s="234"/>
      <c r="BP20" s="35"/>
      <c r="BQ20" s="234"/>
      <c r="BR20" s="230"/>
      <c r="BS20" s="231"/>
      <c r="BT20" s="232"/>
      <c r="BU20" s="234"/>
      <c r="BV20" s="234"/>
      <c r="BW20" s="234"/>
      <c r="BX20" s="234"/>
      <c r="BY20" s="230"/>
      <c r="BZ20" s="231"/>
      <c r="CA20" s="232"/>
      <c r="CB20" s="234"/>
      <c r="CC20" s="234"/>
      <c r="CD20" s="234"/>
      <c r="CE20" s="35"/>
      <c r="CF20" s="234"/>
      <c r="CG20" s="230"/>
      <c r="CH20" s="231"/>
      <c r="CI20" s="232"/>
      <c r="CJ20" s="234"/>
      <c r="CK20" s="234"/>
      <c r="CL20" s="234"/>
      <c r="CM20" s="234"/>
      <c r="CN20" s="230"/>
      <c r="CO20" s="231"/>
      <c r="CP20" s="232"/>
      <c r="CQ20" s="234"/>
      <c r="CR20" s="234"/>
      <c r="CS20" s="234"/>
      <c r="CT20" s="35"/>
      <c r="CU20" s="234"/>
      <c r="CV20" s="230"/>
      <c r="CW20" s="231"/>
      <c r="CX20" s="232"/>
      <c r="CY20" s="234"/>
      <c r="CZ20" s="234"/>
      <c r="DA20" s="234"/>
      <c r="DB20" s="234"/>
      <c r="DC20" s="230"/>
      <c r="DD20" s="231"/>
      <c r="DE20" s="232"/>
      <c r="DF20" s="234"/>
      <c r="DG20" s="234"/>
      <c r="DH20" s="234"/>
      <c r="DI20" s="35"/>
      <c r="DJ20" s="234"/>
      <c r="DK20" s="230"/>
      <c r="DL20" s="231"/>
      <c r="DM20" s="232"/>
      <c r="DN20" s="234"/>
      <c r="DO20" s="234"/>
      <c r="DP20" s="234"/>
      <c r="DQ20" s="234"/>
      <c r="DR20" s="230"/>
      <c r="DS20" s="231"/>
      <c r="DT20" s="232"/>
      <c r="DU20" s="234"/>
      <c r="DV20" s="234"/>
      <c r="DW20" s="234"/>
      <c r="DX20" s="35"/>
      <c r="DY20" s="234"/>
      <c r="DZ20" s="230"/>
      <c r="EA20" s="231"/>
      <c r="EB20" s="232"/>
      <c r="EC20" s="234"/>
      <c r="ED20" s="234"/>
      <c r="EE20" s="234"/>
      <c r="EF20" s="234"/>
      <c r="EG20" s="230"/>
      <c r="EH20" s="231"/>
      <c r="EI20" s="232"/>
      <c r="EJ20" s="234"/>
      <c r="EK20" s="234"/>
      <c r="EL20" s="234"/>
      <c r="EM20" s="35"/>
      <c r="EN20" s="234"/>
      <c r="EO20" s="230"/>
      <c r="EP20" s="231"/>
      <c r="EQ20" s="232"/>
      <c r="ER20" s="234"/>
      <c r="ES20" s="234"/>
      <c r="ET20" s="234"/>
      <c r="EU20" s="234"/>
      <c r="EV20" s="230"/>
      <c r="EW20" s="231"/>
      <c r="EX20" s="232"/>
      <c r="EY20" s="234"/>
      <c r="EZ20" s="234"/>
      <c r="FA20" s="234"/>
      <c r="FB20" s="35"/>
      <c r="FC20" s="234"/>
      <c r="FD20" s="230"/>
      <c r="FE20" s="231"/>
      <c r="FF20" s="232"/>
      <c r="FG20" s="234"/>
      <c r="FH20" s="234"/>
      <c r="FI20" s="234"/>
      <c r="FJ20" s="234"/>
      <c r="FK20" s="230"/>
      <c r="FL20" s="231"/>
      <c r="FM20" s="232"/>
      <c r="FN20" s="234"/>
      <c r="FO20" s="234"/>
      <c r="FP20" s="234"/>
      <c r="FQ20" s="35"/>
      <c r="FR20" s="234"/>
      <c r="FS20" s="230"/>
      <c r="FT20" s="231"/>
      <c r="FU20" s="232"/>
      <c r="FV20" s="234"/>
      <c r="FW20" s="234"/>
      <c r="FX20" s="234"/>
    </row>
    <row r="21" spans="1:180" ht="14.45" customHeight="1">
      <c r="A21" s="241"/>
      <c r="B21" s="242"/>
      <c r="C21" s="243"/>
      <c r="D21" s="244"/>
      <c r="E21" s="245"/>
      <c r="F21" s="241"/>
      <c r="G21" s="241"/>
      <c r="H21" s="35"/>
      <c r="I21" s="241"/>
      <c r="J21" s="242"/>
      <c r="K21" s="243"/>
      <c r="L21" s="244"/>
      <c r="M21" s="245"/>
      <c r="N21" s="241"/>
      <c r="O21" s="241"/>
      <c r="P21" s="241"/>
      <c r="Q21" s="242"/>
      <c r="R21" s="243"/>
      <c r="S21" s="244"/>
      <c r="T21" s="245"/>
      <c r="U21" s="241"/>
      <c r="V21" s="241"/>
      <c r="W21" s="35"/>
      <c r="X21" s="157"/>
      <c r="Y21" s="93"/>
      <c r="Z21" s="35"/>
      <c r="AA21" s="191"/>
      <c r="AB21" s="236"/>
      <c r="AC21" s="157"/>
      <c r="AD21" s="157"/>
      <c r="AE21" s="157"/>
      <c r="AF21" s="93"/>
      <c r="AG21" s="35"/>
      <c r="AH21" s="191"/>
      <c r="AI21" s="236"/>
      <c r="AJ21" s="157"/>
      <c r="AK21" s="157"/>
      <c r="AL21" s="35"/>
      <c r="AM21" s="157"/>
      <c r="AN21" s="93"/>
      <c r="AO21" s="35"/>
      <c r="AP21" s="191"/>
      <c r="AQ21" s="236"/>
      <c r="AR21" s="157"/>
      <c r="AS21" s="157"/>
      <c r="AT21" s="157"/>
      <c r="AU21" s="93"/>
      <c r="AV21" s="35"/>
      <c r="AW21" s="191"/>
      <c r="AX21" s="236"/>
      <c r="AY21" s="157"/>
      <c r="AZ21" s="157"/>
      <c r="BA21" s="35"/>
      <c r="BB21" s="157"/>
      <c r="BC21" s="93"/>
      <c r="BD21" s="35"/>
      <c r="BE21" s="191"/>
      <c r="BF21" s="236"/>
      <c r="BG21" s="157"/>
      <c r="BH21" s="157"/>
      <c r="BI21" s="157"/>
      <c r="BJ21" s="93"/>
      <c r="BK21" s="35"/>
      <c r="BL21" s="191"/>
      <c r="BM21" s="236"/>
      <c r="BN21" s="157"/>
      <c r="BO21" s="157"/>
      <c r="BP21" s="35"/>
      <c r="BQ21" s="157"/>
      <c r="BR21" s="93"/>
      <c r="BS21" s="35"/>
      <c r="BT21" s="191"/>
      <c r="BU21" s="236"/>
      <c r="BV21" s="157"/>
      <c r="BW21" s="157"/>
      <c r="BX21" s="157"/>
      <c r="BY21" s="93"/>
      <c r="BZ21" s="35"/>
      <c r="CA21" s="191"/>
      <c r="CB21" s="236"/>
      <c r="CC21" s="157"/>
      <c r="CD21" s="157"/>
      <c r="CE21" s="35"/>
      <c r="CF21" s="157"/>
      <c r="CG21" s="93"/>
      <c r="CH21" s="35"/>
      <c r="CI21" s="191"/>
      <c r="CJ21" s="236"/>
      <c r="CK21" s="157"/>
      <c r="CL21" s="157"/>
      <c r="CM21" s="157"/>
      <c r="CN21" s="93"/>
      <c r="CO21" s="35"/>
      <c r="CP21" s="191"/>
      <c r="CQ21" s="236"/>
      <c r="CR21" s="157"/>
      <c r="CS21" s="157"/>
      <c r="CT21" s="35"/>
      <c r="CU21" s="157"/>
      <c r="CV21" s="93"/>
      <c r="CW21" s="35"/>
      <c r="CX21" s="191"/>
      <c r="CY21" s="236"/>
      <c r="CZ21" s="157"/>
      <c r="DA21" s="157"/>
      <c r="DB21" s="157"/>
      <c r="DC21" s="93"/>
      <c r="DD21" s="35"/>
      <c r="DE21" s="191"/>
      <c r="DF21" s="236"/>
      <c r="DG21" s="157"/>
      <c r="DH21" s="157"/>
      <c r="DI21" s="35"/>
      <c r="DJ21" s="157"/>
      <c r="DK21" s="93"/>
      <c r="DL21" s="35"/>
      <c r="DM21" s="191"/>
      <c r="DN21" s="236"/>
      <c r="DO21" s="157"/>
      <c r="DP21" s="157"/>
      <c r="DQ21" s="157"/>
      <c r="DR21" s="93"/>
      <c r="DS21" s="35"/>
      <c r="DT21" s="191"/>
      <c r="DU21" s="236"/>
      <c r="DV21" s="157"/>
      <c r="DW21" s="157"/>
      <c r="DX21" s="35"/>
      <c r="DY21" s="157"/>
      <c r="DZ21" s="93"/>
      <c r="EA21" s="35"/>
      <c r="EB21" s="191"/>
      <c r="EC21" s="236"/>
      <c r="ED21" s="157"/>
      <c r="EE21" s="157"/>
      <c r="EF21" s="157"/>
      <c r="EG21" s="93"/>
      <c r="EH21" s="35"/>
      <c r="EI21" s="191"/>
      <c r="EJ21" s="236"/>
      <c r="EK21" s="157"/>
      <c r="EL21" s="157"/>
      <c r="EM21" s="35"/>
      <c r="EN21" s="157"/>
      <c r="EO21" s="93"/>
      <c r="EP21" s="35"/>
      <c r="EQ21" s="191"/>
      <c r="ER21" s="236"/>
      <c r="ES21" s="157"/>
      <c r="ET21" s="157"/>
      <c r="EU21" s="157"/>
      <c r="EV21" s="93"/>
      <c r="EW21" s="35"/>
      <c r="EX21" s="191"/>
      <c r="EY21" s="236"/>
      <c r="EZ21" s="157"/>
      <c r="FA21" s="157"/>
      <c r="FB21" s="35"/>
      <c r="FC21" s="157"/>
      <c r="FD21" s="93"/>
      <c r="FE21" s="35"/>
      <c r="FF21" s="191"/>
      <c r="FG21" s="236"/>
      <c r="FH21" s="157"/>
      <c r="FI21" s="157"/>
      <c r="FJ21" s="157"/>
      <c r="FK21" s="93"/>
      <c r="FL21" s="35"/>
      <c r="FM21" s="191"/>
      <c r="FN21" s="236"/>
      <c r="FO21" s="157"/>
      <c r="FP21" s="157"/>
      <c r="FQ21" s="35"/>
      <c r="FR21" s="157"/>
      <c r="FS21" s="93"/>
      <c r="FT21" s="35"/>
      <c r="FU21" s="191"/>
      <c r="FV21" s="236"/>
      <c r="FW21" s="157"/>
      <c r="FX21" s="157"/>
    </row>
    <row r="22" spans="1:180" ht="14.45" customHeight="1" thickBot="1">
      <c r="A22" s="235"/>
      <c r="B22" s="196"/>
      <c r="C22" s="197"/>
      <c r="D22" s="198"/>
      <c r="E22" s="235"/>
      <c r="F22" s="235"/>
      <c r="G22" s="235"/>
      <c r="H22" s="35"/>
      <c r="I22" s="235"/>
      <c r="J22" s="196"/>
      <c r="K22" s="197"/>
      <c r="L22" s="198"/>
      <c r="M22" s="235"/>
      <c r="N22" s="235"/>
      <c r="O22" s="235"/>
      <c r="P22" s="235"/>
      <c r="Q22" s="196"/>
      <c r="R22" s="197"/>
      <c r="S22" s="198"/>
      <c r="T22" s="235"/>
      <c r="U22" s="235"/>
      <c r="V22" s="235"/>
      <c r="W22" s="35"/>
      <c r="X22" s="237"/>
      <c r="Y22" s="238"/>
      <c r="Z22" s="239"/>
      <c r="AA22" s="240"/>
      <c r="AB22" s="237"/>
      <c r="AC22" s="237"/>
      <c r="AD22" s="237"/>
      <c r="AE22" s="237"/>
      <c r="AF22" s="238"/>
      <c r="AG22" s="239"/>
      <c r="AH22" s="240"/>
      <c r="AI22" s="237"/>
      <c r="AJ22" s="237"/>
      <c r="AK22" s="237"/>
      <c r="AL22" s="35"/>
      <c r="AM22" s="237"/>
      <c r="AN22" s="238"/>
      <c r="AO22" s="239"/>
      <c r="AP22" s="240"/>
      <c r="AQ22" s="237"/>
      <c r="AR22" s="237"/>
      <c r="AS22" s="237"/>
      <c r="AT22" s="237"/>
      <c r="AU22" s="238"/>
      <c r="AV22" s="239"/>
      <c r="AW22" s="240"/>
      <c r="AX22" s="237"/>
      <c r="AY22" s="237"/>
      <c r="AZ22" s="237"/>
      <c r="BA22" s="35"/>
      <c r="BB22" s="237"/>
      <c r="BC22" s="238"/>
      <c r="BD22" s="239"/>
      <c r="BE22" s="240"/>
      <c r="BF22" s="237"/>
      <c r="BG22" s="237"/>
      <c r="BH22" s="237"/>
      <c r="BI22" s="237"/>
      <c r="BJ22" s="238"/>
      <c r="BK22" s="239"/>
      <c r="BL22" s="240"/>
      <c r="BM22" s="237"/>
      <c r="BN22" s="237"/>
      <c r="BO22" s="237"/>
      <c r="BP22" s="35"/>
      <c r="BQ22" s="237"/>
      <c r="BR22" s="238"/>
      <c r="BS22" s="239"/>
      <c r="BT22" s="240"/>
      <c r="BU22" s="237"/>
      <c r="BV22" s="237"/>
      <c r="BW22" s="237"/>
      <c r="BX22" s="237"/>
      <c r="BY22" s="238"/>
      <c r="BZ22" s="239"/>
      <c r="CA22" s="240"/>
      <c r="CB22" s="237"/>
      <c r="CC22" s="237"/>
      <c r="CD22" s="237"/>
      <c r="CE22" s="35"/>
      <c r="CF22" s="237"/>
      <c r="CG22" s="238"/>
      <c r="CH22" s="239"/>
      <c r="CI22" s="240"/>
      <c r="CJ22" s="237"/>
      <c r="CK22" s="237"/>
      <c r="CL22" s="237"/>
      <c r="CM22" s="237"/>
      <c r="CN22" s="238"/>
      <c r="CO22" s="239"/>
      <c r="CP22" s="240"/>
      <c r="CQ22" s="237"/>
      <c r="CR22" s="237"/>
      <c r="CS22" s="237"/>
      <c r="CT22" s="35"/>
      <c r="CU22" s="237"/>
      <c r="CV22" s="238"/>
      <c r="CW22" s="239"/>
      <c r="CX22" s="240"/>
      <c r="CY22" s="237"/>
      <c r="CZ22" s="237"/>
      <c r="DA22" s="237"/>
      <c r="DB22" s="237"/>
      <c r="DC22" s="238"/>
      <c r="DD22" s="239"/>
      <c r="DE22" s="240"/>
      <c r="DF22" s="237"/>
      <c r="DG22" s="237"/>
      <c r="DH22" s="237"/>
      <c r="DI22" s="35"/>
      <c r="DJ22" s="237"/>
      <c r="DK22" s="238"/>
      <c r="DL22" s="239"/>
      <c r="DM22" s="240"/>
      <c r="DN22" s="237"/>
      <c r="DO22" s="237"/>
      <c r="DP22" s="237"/>
      <c r="DQ22" s="237"/>
      <c r="DR22" s="238"/>
      <c r="DS22" s="239"/>
      <c r="DT22" s="240"/>
      <c r="DU22" s="237"/>
      <c r="DV22" s="237"/>
      <c r="DW22" s="237"/>
      <c r="DX22" s="35"/>
      <c r="DY22" s="237"/>
      <c r="DZ22" s="238"/>
      <c r="EA22" s="239"/>
      <c r="EB22" s="240"/>
      <c r="EC22" s="237"/>
      <c r="ED22" s="237"/>
      <c r="EE22" s="237"/>
      <c r="EF22" s="237"/>
      <c r="EG22" s="238"/>
      <c r="EH22" s="239"/>
      <c r="EI22" s="240"/>
      <c r="EJ22" s="237"/>
      <c r="EK22" s="237"/>
      <c r="EL22" s="237"/>
      <c r="EM22" s="35"/>
      <c r="EN22" s="237"/>
      <c r="EO22" s="238"/>
      <c r="EP22" s="239"/>
      <c r="EQ22" s="240"/>
      <c r="ER22" s="237"/>
      <c r="ES22" s="237"/>
      <c r="ET22" s="237"/>
      <c r="EU22" s="237"/>
      <c r="EV22" s="238"/>
      <c r="EW22" s="239"/>
      <c r="EX22" s="240"/>
      <c r="EY22" s="237"/>
      <c r="EZ22" s="237"/>
      <c r="FA22" s="237"/>
      <c r="FB22" s="35"/>
      <c r="FC22" s="237"/>
      <c r="FD22" s="238"/>
      <c r="FE22" s="239"/>
      <c r="FF22" s="240"/>
      <c r="FG22" s="237"/>
      <c r="FH22" s="237"/>
      <c r="FI22" s="237"/>
      <c r="FJ22" s="237"/>
      <c r="FK22" s="238"/>
      <c r="FL22" s="239"/>
      <c r="FM22" s="240"/>
      <c r="FN22" s="237"/>
      <c r="FO22" s="237"/>
      <c r="FP22" s="237"/>
      <c r="FQ22" s="35"/>
      <c r="FR22" s="237"/>
      <c r="FS22" s="238"/>
      <c r="FT22" s="239"/>
      <c r="FU22" s="240"/>
      <c r="FV22" s="237"/>
      <c r="FW22" s="237"/>
      <c r="FX22" s="237"/>
    </row>
    <row r="23" spans="1:180" ht="13.5" thickBot="1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</row>
    <row r="24" spans="1:180" ht="12" customHeight="1">
      <c r="A24" s="744" t="s">
        <v>70</v>
      </c>
      <c r="B24" s="745"/>
      <c r="C24" s="746"/>
      <c r="D24" s="846" t="str">
        <f>D1</f>
        <v>Edwin v. Dijk</v>
      </c>
      <c r="E24" s="673"/>
      <c r="F24" s="673"/>
      <c r="G24" s="674"/>
      <c r="H24" s="35"/>
      <c r="I24" s="744" t="s">
        <v>70</v>
      </c>
      <c r="J24" s="745"/>
      <c r="K24" s="746"/>
      <c r="L24" s="846" t="str">
        <f>D1</f>
        <v>Edwin v. Dijk</v>
      </c>
      <c r="M24" s="673"/>
      <c r="N24" s="673"/>
      <c r="O24" s="674"/>
      <c r="P24" s="744" t="s">
        <v>70</v>
      </c>
      <c r="Q24" s="745"/>
      <c r="R24" s="746"/>
      <c r="S24" s="756" t="str">
        <f>S1</f>
        <v>Fred Hovestad</v>
      </c>
      <c r="T24" s="757"/>
      <c r="U24" s="757"/>
      <c r="V24" s="758"/>
      <c r="W24" s="35"/>
      <c r="X24" s="744" t="s">
        <v>70</v>
      </c>
      <c r="Y24" s="745"/>
      <c r="Z24" s="746"/>
      <c r="AA24" s="756" t="str">
        <f>S1</f>
        <v>Fred Hovestad</v>
      </c>
      <c r="AB24" s="757"/>
      <c r="AC24" s="757"/>
      <c r="AD24" s="758"/>
      <c r="AE24" s="744" t="s">
        <v>70</v>
      </c>
      <c r="AF24" s="745"/>
      <c r="AG24" s="746"/>
      <c r="AH24" s="756" t="str">
        <f>AH1</f>
        <v>Bram v/d Velden</v>
      </c>
      <c r="AI24" s="757"/>
      <c r="AJ24" s="757"/>
      <c r="AK24" s="758"/>
      <c r="AL24" s="35"/>
      <c r="AM24" s="744" t="s">
        <v>70</v>
      </c>
      <c r="AN24" s="745"/>
      <c r="AO24" s="746"/>
      <c r="AP24" s="756" t="str">
        <f>AH1</f>
        <v>Bram v/d Velden</v>
      </c>
      <c r="AQ24" s="757"/>
      <c r="AR24" s="757"/>
      <c r="AS24" s="758"/>
      <c r="AT24" s="744" t="s">
        <v>70</v>
      </c>
      <c r="AU24" s="745"/>
      <c r="AV24" s="746"/>
      <c r="AW24" s="756" t="str">
        <f>AW1</f>
        <v>Thewie Staal</v>
      </c>
      <c r="AX24" s="757"/>
      <c r="AY24" s="757"/>
      <c r="AZ24" s="758"/>
      <c r="BA24" s="35"/>
      <c r="BB24" s="744" t="s">
        <v>70</v>
      </c>
      <c r="BC24" s="745"/>
      <c r="BD24" s="746"/>
      <c r="BE24" s="756" t="str">
        <f>AW1</f>
        <v>Thewie Staal</v>
      </c>
      <c r="BF24" s="757"/>
      <c r="BG24" s="757"/>
      <c r="BH24" s="758"/>
      <c r="BI24" s="744" t="s">
        <v>70</v>
      </c>
      <c r="BJ24" s="745"/>
      <c r="BK24" s="746"/>
      <c r="BL24" s="756" t="str">
        <f>BL1</f>
        <v>Ferry Kragten</v>
      </c>
      <c r="BM24" s="757"/>
      <c r="BN24" s="757"/>
      <c r="BO24" s="758"/>
      <c r="BP24" s="35"/>
      <c r="BQ24" s="744" t="s">
        <v>70</v>
      </c>
      <c r="BR24" s="745"/>
      <c r="BS24" s="746"/>
      <c r="BT24" s="756" t="str">
        <f>BL1</f>
        <v>Ferry Kragten</v>
      </c>
      <c r="BU24" s="757"/>
      <c r="BV24" s="757"/>
      <c r="BW24" s="758"/>
      <c r="BX24" s="744" t="s">
        <v>70</v>
      </c>
      <c r="BY24" s="745"/>
      <c r="BZ24" s="746"/>
      <c r="CA24" s="756" t="str">
        <f>CA1</f>
        <v>Ama Kora Souhuwat</v>
      </c>
      <c r="CB24" s="757"/>
      <c r="CC24" s="757"/>
      <c r="CD24" s="758"/>
      <c r="CE24" s="35"/>
      <c r="CF24" s="744" t="s">
        <v>70</v>
      </c>
      <c r="CG24" s="745"/>
      <c r="CH24" s="746"/>
      <c r="CI24" s="756" t="str">
        <f>CA1</f>
        <v>Ama Kora Souhuwat</v>
      </c>
      <c r="CJ24" s="757"/>
      <c r="CK24" s="757"/>
      <c r="CL24" s="758"/>
      <c r="CM24" s="744" t="s">
        <v>70</v>
      </c>
      <c r="CN24" s="745"/>
      <c r="CO24" s="746"/>
      <c r="CP24" s="756" t="str">
        <f>CP1</f>
        <v>Gert Jan Moraal</v>
      </c>
      <c r="CQ24" s="757"/>
      <c r="CR24" s="757"/>
      <c r="CS24" s="758"/>
      <c r="CT24" s="35"/>
      <c r="CU24" s="744" t="s">
        <v>70</v>
      </c>
      <c r="CV24" s="745"/>
      <c r="CW24" s="746"/>
      <c r="CX24" s="756" t="str">
        <f>CP1</f>
        <v>Gert Jan Moraal</v>
      </c>
      <c r="CY24" s="757"/>
      <c r="CZ24" s="757"/>
      <c r="DA24" s="758"/>
      <c r="DB24" s="744" t="s">
        <v>70</v>
      </c>
      <c r="DC24" s="745"/>
      <c r="DD24" s="746"/>
      <c r="DE24" s="810" t="str">
        <f>DE1</f>
        <v>Cees v. Kranenburg</v>
      </c>
      <c r="DF24" s="811"/>
      <c r="DG24" s="811"/>
      <c r="DH24" s="812"/>
      <c r="DI24" s="35"/>
      <c r="DJ24" s="744" t="s">
        <v>70</v>
      </c>
      <c r="DK24" s="745"/>
      <c r="DL24" s="746"/>
      <c r="DM24" s="810" t="str">
        <f>DE1</f>
        <v>Cees v. Kranenburg</v>
      </c>
      <c r="DN24" s="811"/>
      <c r="DO24" s="811"/>
      <c r="DP24" s="812"/>
      <c r="DQ24" s="744" t="s">
        <v>70</v>
      </c>
      <c r="DR24" s="745"/>
      <c r="DS24" s="746"/>
      <c r="DT24" s="756" t="str">
        <f>DT1</f>
        <v>Wilco v. Dijk</v>
      </c>
      <c r="DU24" s="757"/>
      <c r="DV24" s="757"/>
      <c r="DW24" s="758"/>
      <c r="DX24" s="35"/>
      <c r="DY24" s="744" t="s">
        <v>70</v>
      </c>
      <c r="DZ24" s="745"/>
      <c r="EA24" s="746"/>
      <c r="EB24" s="756" t="str">
        <f>DT1</f>
        <v>Wilco v. Dijk</v>
      </c>
      <c r="EC24" s="757"/>
      <c r="ED24" s="757"/>
      <c r="EE24" s="758"/>
      <c r="EF24" s="744" t="s">
        <v>70</v>
      </c>
      <c r="EG24" s="745"/>
      <c r="EH24" s="746"/>
      <c r="EI24" s="756" t="str">
        <f>EI1</f>
        <v>Gerrit v/d Mijl</v>
      </c>
      <c r="EJ24" s="757"/>
      <c r="EK24" s="757"/>
      <c r="EL24" s="758"/>
      <c r="EM24" s="35"/>
      <c r="EN24" s="744" t="s">
        <v>70</v>
      </c>
      <c r="EO24" s="745"/>
      <c r="EP24" s="746"/>
      <c r="EQ24" s="756" t="str">
        <f>EI1</f>
        <v>Gerrit v/d Mijl</v>
      </c>
      <c r="ER24" s="757"/>
      <c r="ES24" s="757"/>
      <c r="ET24" s="758"/>
      <c r="EU24" s="744" t="s">
        <v>70</v>
      </c>
      <c r="EV24" s="745"/>
      <c r="EW24" s="746"/>
      <c r="EX24" s="756" t="str">
        <f>EX1</f>
        <v>Tjard/Mark</v>
      </c>
      <c r="EY24" s="757"/>
      <c r="EZ24" s="757"/>
      <c r="FA24" s="758"/>
      <c r="FB24" s="35"/>
      <c r="FC24" s="744" t="s">
        <v>70</v>
      </c>
      <c r="FD24" s="745"/>
      <c r="FE24" s="746"/>
      <c r="FF24" s="756" t="str">
        <f>EX1</f>
        <v>Tjard/Mark</v>
      </c>
      <c r="FG24" s="757"/>
      <c r="FH24" s="757"/>
      <c r="FI24" s="758"/>
      <c r="FJ24" s="744" t="s">
        <v>70</v>
      </c>
      <c r="FK24" s="745"/>
      <c r="FL24" s="746"/>
      <c r="FM24" s="756" t="str">
        <f>FM1</f>
        <v>Ron de Jager</v>
      </c>
      <c r="FN24" s="757"/>
      <c r="FO24" s="757"/>
      <c r="FP24" s="758"/>
      <c r="FQ24" s="35"/>
      <c r="FR24" s="744" t="s">
        <v>70</v>
      </c>
      <c r="FS24" s="745"/>
      <c r="FT24" s="746"/>
      <c r="FU24" s="756" t="str">
        <f>FM1</f>
        <v>Ron de Jager</v>
      </c>
      <c r="FV24" s="757"/>
      <c r="FW24" s="757"/>
      <c r="FX24" s="758"/>
    </row>
    <row r="25" spans="1:180" ht="12" customHeight="1" thickBot="1">
      <c r="A25" s="747"/>
      <c r="B25" s="748"/>
      <c r="C25" s="749"/>
      <c r="D25" s="847"/>
      <c r="E25" s="676"/>
      <c r="F25" s="676"/>
      <c r="G25" s="677"/>
      <c r="H25" s="35"/>
      <c r="I25" s="747"/>
      <c r="J25" s="748"/>
      <c r="K25" s="749"/>
      <c r="L25" s="847"/>
      <c r="M25" s="676"/>
      <c r="N25" s="676"/>
      <c r="O25" s="677"/>
      <c r="P25" s="747"/>
      <c r="Q25" s="748"/>
      <c r="R25" s="749"/>
      <c r="S25" s="759"/>
      <c r="T25" s="760"/>
      <c r="U25" s="760"/>
      <c r="V25" s="761"/>
      <c r="W25" s="35"/>
      <c r="X25" s="747"/>
      <c r="Y25" s="748"/>
      <c r="Z25" s="749"/>
      <c r="AA25" s="759"/>
      <c r="AB25" s="760"/>
      <c r="AC25" s="760"/>
      <c r="AD25" s="761"/>
      <c r="AE25" s="747"/>
      <c r="AF25" s="748"/>
      <c r="AG25" s="749"/>
      <c r="AH25" s="759"/>
      <c r="AI25" s="760"/>
      <c r="AJ25" s="760"/>
      <c r="AK25" s="761"/>
      <c r="AL25" s="35"/>
      <c r="AM25" s="747"/>
      <c r="AN25" s="748"/>
      <c r="AO25" s="749"/>
      <c r="AP25" s="759"/>
      <c r="AQ25" s="760"/>
      <c r="AR25" s="760"/>
      <c r="AS25" s="761"/>
      <c r="AT25" s="747"/>
      <c r="AU25" s="748"/>
      <c r="AV25" s="749"/>
      <c r="AW25" s="759"/>
      <c r="AX25" s="760"/>
      <c r="AY25" s="760"/>
      <c r="AZ25" s="761"/>
      <c r="BA25" s="35"/>
      <c r="BB25" s="747"/>
      <c r="BC25" s="748"/>
      <c r="BD25" s="749"/>
      <c r="BE25" s="759"/>
      <c r="BF25" s="760"/>
      <c r="BG25" s="760"/>
      <c r="BH25" s="761"/>
      <c r="BI25" s="747"/>
      <c r="BJ25" s="748"/>
      <c r="BK25" s="749"/>
      <c r="BL25" s="759"/>
      <c r="BM25" s="760"/>
      <c r="BN25" s="760"/>
      <c r="BO25" s="761"/>
      <c r="BP25" s="35"/>
      <c r="BQ25" s="747"/>
      <c r="BR25" s="748"/>
      <c r="BS25" s="749"/>
      <c r="BT25" s="759"/>
      <c r="BU25" s="760"/>
      <c r="BV25" s="760"/>
      <c r="BW25" s="761"/>
      <c r="BX25" s="747"/>
      <c r="BY25" s="748"/>
      <c r="BZ25" s="749"/>
      <c r="CA25" s="759"/>
      <c r="CB25" s="760"/>
      <c r="CC25" s="760"/>
      <c r="CD25" s="761"/>
      <c r="CE25" s="35"/>
      <c r="CF25" s="747"/>
      <c r="CG25" s="748"/>
      <c r="CH25" s="749"/>
      <c r="CI25" s="759"/>
      <c r="CJ25" s="760"/>
      <c r="CK25" s="760"/>
      <c r="CL25" s="761"/>
      <c r="CM25" s="747"/>
      <c r="CN25" s="748"/>
      <c r="CO25" s="749"/>
      <c r="CP25" s="759"/>
      <c r="CQ25" s="760"/>
      <c r="CR25" s="760"/>
      <c r="CS25" s="761"/>
      <c r="CT25" s="35"/>
      <c r="CU25" s="747"/>
      <c r="CV25" s="748"/>
      <c r="CW25" s="749"/>
      <c r="CX25" s="759"/>
      <c r="CY25" s="760"/>
      <c r="CZ25" s="760"/>
      <c r="DA25" s="761"/>
      <c r="DB25" s="747"/>
      <c r="DC25" s="748"/>
      <c r="DD25" s="749"/>
      <c r="DE25" s="813"/>
      <c r="DF25" s="814"/>
      <c r="DG25" s="814"/>
      <c r="DH25" s="815"/>
      <c r="DI25" s="35"/>
      <c r="DJ25" s="747"/>
      <c r="DK25" s="748"/>
      <c r="DL25" s="749"/>
      <c r="DM25" s="813"/>
      <c r="DN25" s="814"/>
      <c r="DO25" s="814"/>
      <c r="DP25" s="815"/>
      <c r="DQ25" s="747"/>
      <c r="DR25" s="748"/>
      <c r="DS25" s="749"/>
      <c r="DT25" s="759"/>
      <c r="DU25" s="760"/>
      <c r="DV25" s="760"/>
      <c r="DW25" s="761"/>
      <c r="DX25" s="35"/>
      <c r="DY25" s="747"/>
      <c r="DZ25" s="748"/>
      <c r="EA25" s="749"/>
      <c r="EB25" s="759"/>
      <c r="EC25" s="760"/>
      <c r="ED25" s="760"/>
      <c r="EE25" s="761"/>
      <c r="EF25" s="747"/>
      <c r="EG25" s="748"/>
      <c r="EH25" s="749"/>
      <c r="EI25" s="759"/>
      <c r="EJ25" s="760"/>
      <c r="EK25" s="760"/>
      <c r="EL25" s="761"/>
      <c r="EM25" s="35"/>
      <c r="EN25" s="747"/>
      <c r="EO25" s="748"/>
      <c r="EP25" s="749"/>
      <c r="EQ25" s="759"/>
      <c r="ER25" s="760"/>
      <c r="ES25" s="760"/>
      <c r="ET25" s="761"/>
      <c r="EU25" s="747"/>
      <c r="EV25" s="748"/>
      <c r="EW25" s="749"/>
      <c r="EX25" s="759"/>
      <c r="EY25" s="760"/>
      <c r="EZ25" s="760"/>
      <c r="FA25" s="761"/>
      <c r="FB25" s="35"/>
      <c r="FC25" s="747"/>
      <c r="FD25" s="748"/>
      <c r="FE25" s="749"/>
      <c r="FF25" s="759"/>
      <c r="FG25" s="760"/>
      <c r="FH25" s="760"/>
      <c r="FI25" s="761"/>
      <c r="FJ25" s="747"/>
      <c r="FK25" s="748"/>
      <c r="FL25" s="749"/>
      <c r="FM25" s="759"/>
      <c r="FN25" s="760"/>
      <c r="FO25" s="760"/>
      <c r="FP25" s="761"/>
      <c r="FQ25" s="35"/>
      <c r="FR25" s="747"/>
      <c r="FS25" s="748"/>
      <c r="FT25" s="749"/>
      <c r="FU25" s="759"/>
      <c r="FV25" s="760"/>
      <c r="FW25" s="760"/>
      <c r="FX25" s="761"/>
    </row>
    <row r="26" spans="1:180" ht="12" customHeight="1">
      <c r="A26" s="744" t="s">
        <v>71</v>
      </c>
      <c r="B26" s="745"/>
      <c r="C26" s="746"/>
      <c r="D26" s="846" t="str">
        <f>D3</f>
        <v>AZ</v>
      </c>
      <c r="E26" s="673"/>
      <c r="F26" s="673"/>
      <c r="G26" s="674"/>
      <c r="H26" s="35"/>
      <c r="I26" s="744" t="s">
        <v>71</v>
      </c>
      <c r="J26" s="745"/>
      <c r="K26" s="746"/>
      <c r="L26" s="846" t="str">
        <f>D3</f>
        <v>AZ</v>
      </c>
      <c r="M26" s="673"/>
      <c r="N26" s="673"/>
      <c r="O26" s="674"/>
      <c r="P26" s="744" t="s">
        <v>71</v>
      </c>
      <c r="Q26" s="745"/>
      <c r="R26" s="746"/>
      <c r="S26" s="756" t="str">
        <f>S3</f>
        <v>Roda JC</v>
      </c>
      <c r="T26" s="757"/>
      <c r="U26" s="757"/>
      <c r="V26" s="758"/>
      <c r="W26" s="35"/>
      <c r="X26" s="744" t="s">
        <v>71</v>
      </c>
      <c r="Y26" s="745"/>
      <c r="Z26" s="746"/>
      <c r="AA26" s="756" t="str">
        <f>S3</f>
        <v>Roda JC</v>
      </c>
      <c r="AB26" s="757"/>
      <c r="AC26" s="757"/>
      <c r="AD26" s="758"/>
      <c r="AE26" s="744" t="s">
        <v>71</v>
      </c>
      <c r="AF26" s="745"/>
      <c r="AG26" s="746"/>
      <c r="AH26" s="756" t="str">
        <f>AH3</f>
        <v>NAC Breda</v>
      </c>
      <c r="AI26" s="757"/>
      <c r="AJ26" s="757"/>
      <c r="AK26" s="758"/>
      <c r="AL26" s="35"/>
      <c r="AM26" s="744" t="s">
        <v>71</v>
      </c>
      <c r="AN26" s="745"/>
      <c r="AO26" s="746"/>
      <c r="AP26" s="756" t="str">
        <f>AH3</f>
        <v>NAC Breda</v>
      </c>
      <c r="AQ26" s="757"/>
      <c r="AR26" s="757"/>
      <c r="AS26" s="758"/>
      <c r="AT26" s="744" t="s">
        <v>71</v>
      </c>
      <c r="AU26" s="745"/>
      <c r="AV26" s="746"/>
      <c r="AW26" s="756" t="str">
        <f>AW3</f>
        <v>Fortuna Sittard</v>
      </c>
      <c r="AX26" s="757"/>
      <c r="AY26" s="757"/>
      <c r="AZ26" s="758"/>
      <c r="BA26" s="35"/>
      <c r="BB26" s="744" t="s">
        <v>71</v>
      </c>
      <c r="BC26" s="745"/>
      <c r="BD26" s="746"/>
      <c r="BE26" s="756" t="str">
        <f>AW3</f>
        <v>Fortuna Sittard</v>
      </c>
      <c r="BF26" s="757"/>
      <c r="BG26" s="757"/>
      <c r="BH26" s="758"/>
      <c r="BI26" s="744" t="s">
        <v>71</v>
      </c>
      <c r="BJ26" s="745"/>
      <c r="BK26" s="746"/>
      <c r="BL26" s="756" t="str">
        <f>BL3</f>
        <v>RC Genk</v>
      </c>
      <c r="BM26" s="757"/>
      <c r="BN26" s="757"/>
      <c r="BO26" s="758"/>
      <c r="BP26" s="35"/>
      <c r="BQ26" s="744" t="s">
        <v>71</v>
      </c>
      <c r="BR26" s="745"/>
      <c r="BS26" s="746"/>
      <c r="BT26" s="756" t="str">
        <f>BL3</f>
        <v>RC Genk</v>
      </c>
      <c r="BU26" s="757"/>
      <c r="BV26" s="757"/>
      <c r="BW26" s="758"/>
      <c r="BX26" s="744" t="s">
        <v>71</v>
      </c>
      <c r="BY26" s="745"/>
      <c r="BZ26" s="746"/>
      <c r="CA26" s="756" t="str">
        <f>CA3</f>
        <v>CVV Vriendenschaar</v>
      </c>
      <c r="CB26" s="757"/>
      <c r="CC26" s="757"/>
      <c r="CD26" s="758"/>
      <c r="CE26" s="35"/>
      <c r="CF26" s="744" t="s">
        <v>71</v>
      </c>
      <c r="CG26" s="745"/>
      <c r="CH26" s="746"/>
      <c r="CI26" s="756" t="str">
        <f>CA3</f>
        <v>CVV Vriendenschaar</v>
      </c>
      <c r="CJ26" s="757"/>
      <c r="CK26" s="757"/>
      <c r="CL26" s="758"/>
      <c r="CM26" s="744" t="s">
        <v>71</v>
      </c>
      <c r="CN26" s="745"/>
      <c r="CO26" s="746"/>
      <c r="CP26" s="756" t="str">
        <f>CP3</f>
        <v>Vitesse/AGOVV</v>
      </c>
      <c r="CQ26" s="757"/>
      <c r="CR26" s="757"/>
      <c r="CS26" s="758"/>
      <c r="CT26" s="35"/>
      <c r="CU26" s="744" t="s">
        <v>71</v>
      </c>
      <c r="CV26" s="745"/>
      <c r="CW26" s="746"/>
      <c r="CX26" s="756" t="str">
        <f>CP3</f>
        <v>Vitesse/AGOVV</v>
      </c>
      <c r="CY26" s="757"/>
      <c r="CZ26" s="757"/>
      <c r="DA26" s="758"/>
      <c r="DB26" s="744" t="s">
        <v>71</v>
      </c>
      <c r="DC26" s="745"/>
      <c r="DD26" s="746"/>
      <c r="DE26" s="810" t="str">
        <f>DE3</f>
        <v>Willem II / RKC</v>
      </c>
      <c r="DF26" s="811"/>
      <c r="DG26" s="811"/>
      <c r="DH26" s="812"/>
      <c r="DI26" s="35"/>
      <c r="DJ26" s="744" t="s">
        <v>71</v>
      </c>
      <c r="DK26" s="745"/>
      <c r="DL26" s="746"/>
      <c r="DM26" s="810" t="str">
        <f>DE3</f>
        <v>Willem II / RKC</v>
      </c>
      <c r="DN26" s="811"/>
      <c r="DO26" s="811"/>
      <c r="DP26" s="812"/>
      <c r="DQ26" s="744" t="s">
        <v>71</v>
      </c>
      <c r="DR26" s="745"/>
      <c r="DS26" s="746"/>
      <c r="DT26" s="756" t="str">
        <f>DT3</f>
        <v>Sparta Rotterdam</v>
      </c>
      <c r="DU26" s="757"/>
      <c r="DV26" s="757"/>
      <c r="DW26" s="758"/>
      <c r="DX26" s="35"/>
      <c r="DY26" s="744" t="s">
        <v>71</v>
      </c>
      <c r="DZ26" s="745"/>
      <c r="EA26" s="746"/>
      <c r="EB26" s="756" t="str">
        <f>DT3</f>
        <v>Sparta Rotterdam</v>
      </c>
      <c r="EC26" s="757"/>
      <c r="ED26" s="757"/>
      <c r="EE26" s="758"/>
      <c r="EF26" s="744" t="s">
        <v>71</v>
      </c>
      <c r="EG26" s="745"/>
      <c r="EH26" s="746"/>
      <c r="EI26" s="756" t="str">
        <f>EI3</f>
        <v>Roda JC</v>
      </c>
      <c r="EJ26" s="757"/>
      <c r="EK26" s="757"/>
      <c r="EL26" s="758"/>
      <c r="EM26" s="35"/>
      <c r="EN26" s="744" t="s">
        <v>71</v>
      </c>
      <c r="EO26" s="745"/>
      <c r="EP26" s="746"/>
      <c r="EQ26" s="756" t="str">
        <f>EI3</f>
        <v>Roda JC</v>
      </c>
      <c r="ER26" s="757"/>
      <c r="ES26" s="757"/>
      <c r="ET26" s="758"/>
      <c r="EU26" s="744" t="s">
        <v>71</v>
      </c>
      <c r="EV26" s="745"/>
      <c r="EW26" s="746"/>
      <c r="EX26" s="756" t="str">
        <f>EX3</f>
        <v>Lierse SK</v>
      </c>
      <c r="EY26" s="757"/>
      <c r="EZ26" s="757"/>
      <c r="FA26" s="758"/>
      <c r="FB26" s="35"/>
      <c r="FC26" s="744" t="s">
        <v>71</v>
      </c>
      <c r="FD26" s="745"/>
      <c r="FE26" s="746"/>
      <c r="FF26" s="756" t="str">
        <f>EX3</f>
        <v>Lierse SK</v>
      </c>
      <c r="FG26" s="757"/>
      <c r="FH26" s="757"/>
      <c r="FI26" s="758"/>
      <c r="FJ26" s="744" t="s">
        <v>71</v>
      </c>
      <c r="FK26" s="745"/>
      <c r="FL26" s="746"/>
      <c r="FM26" s="756" t="str">
        <f>FM3</f>
        <v>FC Den Bosch</v>
      </c>
      <c r="FN26" s="757"/>
      <c r="FO26" s="757"/>
      <c r="FP26" s="758"/>
      <c r="FQ26" s="35"/>
      <c r="FR26" s="744" t="s">
        <v>71</v>
      </c>
      <c r="FS26" s="745"/>
      <c r="FT26" s="746"/>
      <c r="FU26" s="756" t="str">
        <f>FM3</f>
        <v>FC Den Bosch</v>
      </c>
      <c r="FV26" s="757"/>
      <c r="FW26" s="757"/>
      <c r="FX26" s="758"/>
    </row>
    <row r="27" spans="1:180" ht="12" customHeight="1" thickBot="1">
      <c r="A27" s="786"/>
      <c r="B27" s="787"/>
      <c r="C27" s="788"/>
      <c r="D27" s="847"/>
      <c r="E27" s="676"/>
      <c r="F27" s="676"/>
      <c r="G27" s="677"/>
      <c r="I27" s="786"/>
      <c r="J27" s="787"/>
      <c r="K27" s="788"/>
      <c r="L27" s="847"/>
      <c r="M27" s="676"/>
      <c r="N27" s="676"/>
      <c r="O27" s="677"/>
      <c r="P27" s="786"/>
      <c r="Q27" s="787"/>
      <c r="R27" s="788"/>
      <c r="S27" s="759"/>
      <c r="T27" s="760"/>
      <c r="U27" s="760"/>
      <c r="V27" s="761"/>
      <c r="X27" s="786"/>
      <c r="Y27" s="787"/>
      <c r="Z27" s="788"/>
      <c r="AA27" s="759"/>
      <c r="AB27" s="760"/>
      <c r="AC27" s="760"/>
      <c r="AD27" s="761"/>
      <c r="AE27" s="786"/>
      <c r="AF27" s="787"/>
      <c r="AG27" s="788"/>
      <c r="AH27" s="759"/>
      <c r="AI27" s="760"/>
      <c r="AJ27" s="760"/>
      <c r="AK27" s="761"/>
      <c r="AM27" s="786"/>
      <c r="AN27" s="787"/>
      <c r="AO27" s="788"/>
      <c r="AP27" s="759"/>
      <c r="AQ27" s="760"/>
      <c r="AR27" s="760"/>
      <c r="AS27" s="761"/>
      <c r="AT27" s="786"/>
      <c r="AU27" s="787"/>
      <c r="AV27" s="788"/>
      <c r="AW27" s="759"/>
      <c r="AX27" s="760"/>
      <c r="AY27" s="760"/>
      <c r="AZ27" s="761"/>
      <c r="BB27" s="786"/>
      <c r="BC27" s="787"/>
      <c r="BD27" s="788"/>
      <c r="BE27" s="759"/>
      <c r="BF27" s="760"/>
      <c r="BG27" s="760"/>
      <c r="BH27" s="761"/>
      <c r="BI27" s="786"/>
      <c r="BJ27" s="787"/>
      <c r="BK27" s="788"/>
      <c r="BL27" s="759"/>
      <c r="BM27" s="760"/>
      <c r="BN27" s="760"/>
      <c r="BO27" s="761"/>
      <c r="BQ27" s="786"/>
      <c r="BR27" s="787"/>
      <c r="BS27" s="788"/>
      <c r="BT27" s="759"/>
      <c r="BU27" s="760"/>
      <c r="BV27" s="760"/>
      <c r="BW27" s="761"/>
      <c r="BX27" s="786"/>
      <c r="BY27" s="787"/>
      <c r="BZ27" s="788"/>
      <c r="CA27" s="759"/>
      <c r="CB27" s="760"/>
      <c r="CC27" s="760"/>
      <c r="CD27" s="761"/>
      <c r="CF27" s="786"/>
      <c r="CG27" s="787"/>
      <c r="CH27" s="788"/>
      <c r="CI27" s="759"/>
      <c r="CJ27" s="760"/>
      <c r="CK27" s="760"/>
      <c r="CL27" s="761"/>
      <c r="CM27" s="786"/>
      <c r="CN27" s="787"/>
      <c r="CO27" s="788"/>
      <c r="CP27" s="759"/>
      <c r="CQ27" s="760"/>
      <c r="CR27" s="760"/>
      <c r="CS27" s="761"/>
      <c r="CU27" s="786"/>
      <c r="CV27" s="787"/>
      <c r="CW27" s="788"/>
      <c r="CX27" s="759"/>
      <c r="CY27" s="760"/>
      <c r="CZ27" s="760"/>
      <c r="DA27" s="761"/>
      <c r="DB27" s="786"/>
      <c r="DC27" s="787"/>
      <c r="DD27" s="788"/>
      <c r="DE27" s="813"/>
      <c r="DF27" s="814"/>
      <c r="DG27" s="814"/>
      <c r="DH27" s="815"/>
      <c r="DJ27" s="786"/>
      <c r="DK27" s="787"/>
      <c r="DL27" s="788"/>
      <c r="DM27" s="813"/>
      <c r="DN27" s="814"/>
      <c r="DO27" s="814"/>
      <c r="DP27" s="815"/>
      <c r="DQ27" s="786"/>
      <c r="DR27" s="787"/>
      <c r="DS27" s="788"/>
      <c r="DT27" s="759"/>
      <c r="DU27" s="760"/>
      <c r="DV27" s="760"/>
      <c r="DW27" s="761"/>
      <c r="DY27" s="786"/>
      <c r="DZ27" s="787"/>
      <c r="EA27" s="788"/>
      <c r="EB27" s="759"/>
      <c r="EC27" s="760"/>
      <c r="ED27" s="760"/>
      <c r="EE27" s="761"/>
      <c r="EF27" s="786"/>
      <c r="EG27" s="787"/>
      <c r="EH27" s="788"/>
      <c r="EI27" s="759"/>
      <c r="EJ27" s="760"/>
      <c r="EK27" s="760"/>
      <c r="EL27" s="761"/>
      <c r="EN27" s="786"/>
      <c r="EO27" s="787"/>
      <c r="EP27" s="788"/>
      <c r="EQ27" s="759"/>
      <c r="ER27" s="760"/>
      <c r="ES27" s="760"/>
      <c r="ET27" s="761"/>
      <c r="EU27" s="786"/>
      <c r="EV27" s="787"/>
      <c r="EW27" s="788"/>
      <c r="EX27" s="759"/>
      <c r="EY27" s="760"/>
      <c r="EZ27" s="760"/>
      <c r="FA27" s="761"/>
      <c r="FC27" s="786"/>
      <c r="FD27" s="787"/>
      <c r="FE27" s="788"/>
      <c r="FF27" s="759"/>
      <c r="FG27" s="760"/>
      <c r="FH27" s="760"/>
      <c r="FI27" s="761"/>
      <c r="FJ27" s="786"/>
      <c r="FK27" s="787"/>
      <c r="FL27" s="788"/>
      <c r="FM27" s="759"/>
      <c r="FN27" s="760"/>
      <c r="FO27" s="760"/>
      <c r="FP27" s="761"/>
      <c r="FR27" s="786"/>
      <c r="FS27" s="787"/>
      <c r="FT27" s="788"/>
      <c r="FU27" s="759"/>
      <c r="FV27" s="760"/>
      <c r="FW27" s="760"/>
      <c r="FX27" s="761"/>
    </row>
    <row r="28" spans="1:180" ht="12" customHeight="1">
      <c r="A28" s="658" t="s">
        <v>81</v>
      </c>
      <c r="B28" s="659"/>
      <c r="C28" s="659"/>
      <c r="D28" s="660"/>
      <c r="E28" s="672" t="str">
        <f>'info toernooi'!K5</f>
        <v>za 14.00</v>
      </c>
      <c r="F28" s="673"/>
      <c r="G28" s="674"/>
      <c r="I28" s="866" t="s">
        <v>81</v>
      </c>
      <c r="J28" s="867"/>
      <c r="K28" s="867"/>
      <c r="L28" s="868"/>
      <c r="M28" s="672" t="str">
        <f>'info toernooi'!L5</f>
        <v>zo 10.45</v>
      </c>
      <c r="N28" s="673"/>
      <c r="O28" s="674"/>
      <c r="P28" s="658" t="s">
        <v>81</v>
      </c>
      <c r="Q28" s="659"/>
      <c r="R28" s="659"/>
      <c r="S28" s="660"/>
      <c r="T28" s="672" t="str">
        <f>'info toernooi'!K6</f>
        <v>za 14.00</v>
      </c>
      <c r="U28" s="673"/>
      <c r="V28" s="674"/>
      <c r="X28" s="658" t="s">
        <v>81</v>
      </c>
      <c r="Y28" s="659"/>
      <c r="Z28" s="659"/>
      <c r="AA28" s="660"/>
      <c r="AB28" s="672" t="str">
        <f>'info toernooi'!L6</f>
        <v>zo 10.45</v>
      </c>
      <c r="AC28" s="673"/>
      <c r="AD28" s="674"/>
      <c r="AE28" s="658" t="s">
        <v>81</v>
      </c>
      <c r="AF28" s="659"/>
      <c r="AG28" s="659"/>
      <c r="AH28" s="660"/>
      <c r="AI28" s="672" t="str">
        <f>'info toernooi'!K7</f>
        <v>za 14.00</v>
      </c>
      <c r="AJ28" s="673"/>
      <c r="AK28" s="674"/>
      <c r="AM28" s="658" t="s">
        <v>81</v>
      </c>
      <c r="AN28" s="659"/>
      <c r="AO28" s="659"/>
      <c r="AP28" s="660"/>
      <c r="AQ28" s="672" t="str">
        <f>'info toernooi'!L7</f>
        <v>zo 10.45</v>
      </c>
      <c r="AR28" s="673"/>
      <c r="AS28" s="674"/>
      <c r="AT28" s="658" t="s">
        <v>81</v>
      </c>
      <c r="AU28" s="659"/>
      <c r="AV28" s="659"/>
      <c r="AW28" s="660"/>
      <c r="AX28" s="672" t="str">
        <f>'info toernooi'!K8</f>
        <v>za 14.00</v>
      </c>
      <c r="AY28" s="673"/>
      <c r="AZ28" s="674"/>
      <c r="BB28" s="658" t="s">
        <v>81</v>
      </c>
      <c r="BC28" s="659"/>
      <c r="BD28" s="659"/>
      <c r="BE28" s="660"/>
      <c r="BF28" s="672" t="str">
        <f>'info toernooi'!L8</f>
        <v>zo 10.45</v>
      </c>
      <c r="BG28" s="673"/>
      <c r="BH28" s="674"/>
      <c r="BI28" s="658" t="s">
        <v>81</v>
      </c>
      <c r="BJ28" s="659"/>
      <c r="BK28" s="659"/>
      <c r="BL28" s="660"/>
      <c r="BM28" s="672" t="str">
        <f>'info toernooi'!K9</f>
        <v>za 14.00</v>
      </c>
      <c r="BN28" s="673"/>
      <c r="BO28" s="674"/>
      <c r="BQ28" s="658" t="s">
        <v>81</v>
      </c>
      <c r="BR28" s="659"/>
      <c r="BS28" s="659"/>
      <c r="BT28" s="660"/>
      <c r="BU28" s="672" t="str">
        <f>'info toernooi'!L9</f>
        <v>zo 10.45</v>
      </c>
      <c r="BV28" s="673"/>
      <c r="BW28" s="674"/>
      <c r="BX28" s="658" t="s">
        <v>81</v>
      </c>
      <c r="BY28" s="659"/>
      <c r="BZ28" s="659"/>
      <c r="CA28" s="660"/>
      <c r="CB28" s="672" t="str">
        <f>'info toernooi'!K10</f>
        <v>za 14.00</v>
      </c>
      <c r="CC28" s="673"/>
      <c r="CD28" s="674"/>
      <c r="CF28" s="658" t="s">
        <v>81</v>
      </c>
      <c r="CG28" s="659"/>
      <c r="CH28" s="659"/>
      <c r="CI28" s="660"/>
      <c r="CJ28" s="672" t="str">
        <f>'info toernooi'!L10</f>
        <v>zo 10.45</v>
      </c>
      <c r="CK28" s="673"/>
      <c r="CL28" s="674"/>
      <c r="CM28" s="658" t="s">
        <v>81</v>
      </c>
      <c r="CN28" s="659"/>
      <c r="CO28" s="659"/>
      <c r="CP28" s="660"/>
      <c r="CQ28" s="672" t="str">
        <f>'info toernooi'!K37</f>
        <v>za 15.00</v>
      </c>
      <c r="CR28" s="673"/>
      <c r="CS28" s="674"/>
      <c r="CU28" s="658" t="s">
        <v>81</v>
      </c>
      <c r="CV28" s="659"/>
      <c r="CW28" s="659"/>
      <c r="CX28" s="660"/>
      <c r="CY28" s="672" t="str">
        <f>'info toernooi'!L37</f>
        <v>zo 10.00</v>
      </c>
      <c r="CZ28" s="673"/>
      <c r="DA28" s="674"/>
      <c r="DB28" s="658" t="s">
        <v>81</v>
      </c>
      <c r="DC28" s="659"/>
      <c r="DD28" s="659"/>
      <c r="DE28" s="660"/>
      <c r="DF28" s="672" t="str">
        <f>'info toernooi'!K38</f>
        <v>za 15.00</v>
      </c>
      <c r="DG28" s="673"/>
      <c r="DH28" s="674"/>
      <c r="DJ28" s="658" t="s">
        <v>81</v>
      </c>
      <c r="DK28" s="659"/>
      <c r="DL28" s="659"/>
      <c r="DM28" s="660"/>
      <c r="DN28" s="672" t="str">
        <f>'info toernooi'!L38</f>
        <v>zo 10.00</v>
      </c>
      <c r="DO28" s="673"/>
      <c r="DP28" s="674"/>
      <c r="DQ28" s="658" t="s">
        <v>81</v>
      </c>
      <c r="DR28" s="659"/>
      <c r="DS28" s="659"/>
      <c r="DT28" s="660"/>
      <c r="DU28" s="672" t="str">
        <f>'info toernooi'!K39</f>
        <v>za 15.00</v>
      </c>
      <c r="DV28" s="673"/>
      <c r="DW28" s="674"/>
      <c r="DY28" s="658" t="s">
        <v>81</v>
      </c>
      <c r="DZ28" s="659"/>
      <c r="EA28" s="659"/>
      <c r="EB28" s="660"/>
      <c r="EC28" s="672" t="str">
        <f>'info toernooi'!L39</f>
        <v>zo 10.00</v>
      </c>
      <c r="ED28" s="673"/>
      <c r="EE28" s="674"/>
      <c r="EF28" s="658" t="s">
        <v>81</v>
      </c>
      <c r="EG28" s="659"/>
      <c r="EH28" s="659"/>
      <c r="EI28" s="660"/>
      <c r="EJ28" s="672" t="str">
        <f>'info toernooi'!K40</f>
        <v>za 15.00</v>
      </c>
      <c r="EK28" s="673"/>
      <c r="EL28" s="674"/>
      <c r="EN28" s="658" t="s">
        <v>81</v>
      </c>
      <c r="EO28" s="659"/>
      <c r="EP28" s="659"/>
      <c r="EQ28" s="660"/>
      <c r="ER28" s="672" t="str">
        <f>'info toernooi'!L40</f>
        <v>zo 10.00</v>
      </c>
      <c r="ES28" s="673"/>
      <c r="ET28" s="674"/>
      <c r="EU28" s="658" t="s">
        <v>81</v>
      </c>
      <c r="EV28" s="659"/>
      <c r="EW28" s="659"/>
      <c r="EX28" s="660"/>
      <c r="EY28" s="672" t="str">
        <f>'info toernooi'!K41</f>
        <v>za 15.00</v>
      </c>
      <c r="EZ28" s="673"/>
      <c r="FA28" s="674"/>
      <c r="FC28" s="658" t="s">
        <v>81</v>
      </c>
      <c r="FD28" s="659"/>
      <c r="FE28" s="659"/>
      <c r="FF28" s="660"/>
      <c r="FG28" s="672" t="str">
        <f>'info toernooi'!L41</f>
        <v>zo 10.00</v>
      </c>
      <c r="FH28" s="673"/>
      <c r="FI28" s="674"/>
      <c r="FJ28" s="658" t="s">
        <v>81</v>
      </c>
      <c r="FK28" s="659"/>
      <c r="FL28" s="659"/>
      <c r="FM28" s="660"/>
      <c r="FN28" s="672" t="str">
        <f>'info toernooi'!K42</f>
        <v>za 15.00</v>
      </c>
      <c r="FO28" s="673"/>
      <c r="FP28" s="674"/>
      <c r="FR28" s="658" t="s">
        <v>81</v>
      </c>
      <c r="FS28" s="659"/>
      <c r="FT28" s="659"/>
      <c r="FU28" s="660"/>
      <c r="FV28" s="672" t="str">
        <f>'info toernooi'!L42</f>
        <v>zo 10.00</v>
      </c>
      <c r="FW28" s="673"/>
      <c r="FX28" s="674"/>
    </row>
    <row r="29" spans="1:180" ht="12" customHeight="1" thickBot="1">
      <c r="A29" s="661"/>
      <c r="B29" s="662"/>
      <c r="C29" s="662"/>
      <c r="D29" s="663"/>
      <c r="E29" s="675"/>
      <c r="F29" s="676"/>
      <c r="G29" s="677"/>
      <c r="I29" s="869"/>
      <c r="J29" s="870"/>
      <c r="K29" s="870"/>
      <c r="L29" s="871"/>
      <c r="M29" s="675"/>
      <c r="N29" s="676"/>
      <c r="O29" s="677"/>
      <c r="P29" s="661"/>
      <c r="Q29" s="662"/>
      <c r="R29" s="662"/>
      <c r="S29" s="663"/>
      <c r="T29" s="675"/>
      <c r="U29" s="676"/>
      <c r="V29" s="677"/>
      <c r="X29" s="661"/>
      <c r="Y29" s="662"/>
      <c r="Z29" s="662"/>
      <c r="AA29" s="663"/>
      <c r="AB29" s="675"/>
      <c r="AC29" s="676"/>
      <c r="AD29" s="677"/>
      <c r="AE29" s="661"/>
      <c r="AF29" s="662"/>
      <c r="AG29" s="662"/>
      <c r="AH29" s="663"/>
      <c r="AI29" s="675"/>
      <c r="AJ29" s="676"/>
      <c r="AK29" s="677"/>
      <c r="AM29" s="661"/>
      <c r="AN29" s="662"/>
      <c r="AO29" s="662"/>
      <c r="AP29" s="663"/>
      <c r="AQ29" s="675"/>
      <c r="AR29" s="676"/>
      <c r="AS29" s="677"/>
      <c r="AT29" s="661"/>
      <c r="AU29" s="662"/>
      <c r="AV29" s="662"/>
      <c r="AW29" s="663"/>
      <c r="AX29" s="675"/>
      <c r="AY29" s="676"/>
      <c r="AZ29" s="677"/>
      <c r="BB29" s="661"/>
      <c r="BC29" s="662"/>
      <c r="BD29" s="662"/>
      <c r="BE29" s="663"/>
      <c r="BF29" s="675"/>
      <c r="BG29" s="676"/>
      <c r="BH29" s="677"/>
      <c r="BI29" s="661"/>
      <c r="BJ29" s="662"/>
      <c r="BK29" s="662"/>
      <c r="BL29" s="663"/>
      <c r="BM29" s="675"/>
      <c r="BN29" s="676"/>
      <c r="BO29" s="677"/>
      <c r="BQ29" s="661"/>
      <c r="BR29" s="662"/>
      <c r="BS29" s="662"/>
      <c r="BT29" s="663"/>
      <c r="BU29" s="675"/>
      <c r="BV29" s="676"/>
      <c r="BW29" s="677"/>
      <c r="BX29" s="661"/>
      <c r="BY29" s="662"/>
      <c r="BZ29" s="662"/>
      <c r="CA29" s="663"/>
      <c r="CB29" s="675"/>
      <c r="CC29" s="676"/>
      <c r="CD29" s="677"/>
      <c r="CF29" s="661"/>
      <c r="CG29" s="662"/>
      <c r="CH29" s="662"/>
      <c r="CI29" s="663"/>
      <c r="CJ29" s="675"/>
      <c r="CK29" s="676"/>
      <c r="CL29" s="677"/>
      <c r="CM29" s="661"/>
      <c r="CN29" s="662"/>
      <c r="CO29" s="662"/>
      <c r="CP29" s="663"/>
      <c r="CQ29" s="675"/>
      <c r="CR29" s="676"/>
      <c r="CS29" s="677"/>
      <c r="CU29" s="661"/>
      <c r="CV29" s="662"/>
      <c r="CW29" s="662"/>
      <c r="CX29" s="663"/>
      <c r="CY29" s="675"/>
      <c r="CZ29" s="676"/>
      <c r="DA29" s="677"/>
      <c r="DB29" s="661"/>
      <c r="DC29" s="662"/>
      <c r="DD29" s="662"/>
      <c r="DE29" s="663"/>
      <c r="DF29" s="675"/>
      <c r="DG29" s="676"/>
      <c r="DH29" s="677"/>
      <c r="DJ29" s="661"/>
      <c r="DK29" s="662"/>
      <c r="DL29" s="662"/>
      <c r="DM29" s="663"/>
      <c r="DN29" s="675"/>
      <c r="DO29" s="676"/>
      <c r="DP29" s="677"/>
      <c r="DQ29" s="661"/>
      <c r="DR29" s="662"/>
      <c r="DS29" s="662"/>
      <c r="DT29" s="663"/>
      <c r="DU29" s="675"/>
      <c r="DV29" s="676"/>
      <c r="DW29" s="677"/>
      <c r="DY29" s="661"/>
      <c r="DZ29" s="662"/>
      <c r="EA29" s="662"/>
      <c r="EB29" s="663"/>
      <c r="EC29" s="675"/>
      <c r="ED29" s="676"/>
      <c r="EE29" s="677"/>
      <c r="EF29" s="661"/>
      <c r="EG29" s="662"/>
      <c r="EH29" s="662"/>
      <c r="EI29" s="663"/>
      <c r="EJ29" s="675"/>
      <c r="EK29" s="676"/>
      <c r="EL29" s="677"/>
      <c r="EN29" s="661"/>
      <c r="EO29" s="662"/>
      <c r="EP29" s="662"/>
      <c r="EQ29" s="663"/>
      <c r="ER29" s="675"/>
      <c r="ES29" s="676"/>
      <c r="ET29" s="677"/>
      <c r="EU29" s="661"/>
      <c r="EV29" s="662"/>
      <c r="EW29" s="662"/>
      <c r="EX29" s="663"/>
      <c r="EY29" s="675"/>
      <c r="EZ29" s="676"/>
      <c r="FA29" s="677"/>
      <c r="FC29" s="661"/>
      <c r="FD29" s="662"/>
      <c r="FE29" s="662"/>
      <c r="FF29" s="663"/>
      <c r="FG29" s="675"/>
      <c r="FH29" s="676"/>
      <c r="FI29" s="677"/>
      <c r="FJ29" s="661"/>
      <c r="FK29" s="662"/>
      <c r="FL29" s="662"/>
      <c r="FM29" s="663"/>
      <c r="FN29" s="675"/>
      <c r="FO29" s="676"/>
      <c r="FP29" s="677"/>
      <c r="FR29" s="661"/>
      <c r="FS29" s="662"/>
      <c r="FT29" s="662"/>
      <c r="FU29" s="663"/>
      <c r="FV29" s="675"/>
      <c r="FW29" s="676"/>
      <c r="FX29" s="677"/>
    </row>
    <row r="30" spans="1:180" ht="12" customHeight="1">
      <c r="A30" s="684" t="str">
        <f>'info toernooi'!C21</f>
        <v>Fortuna Sittard</v>
      </c>
      <c r="B30" s="685"/>
      <c r="C30" s="686"/>
      <c r="D30" s="690" t="s">
        <v>72</v>
      </c>
      <c r="E30" s="684" t="str">
        <f>'info toernooi'!F21</f>
        <v>AZ</v>
      </c>
      <c r="F30" s="685"/>
      <c r="G30" s="686"/>
      <c r="I30" s="684" t="str">
        <f>'info toernooi'!C22</f>
        <v>AZ</v>
      </c>
      <c r="J30" s="685"/>
      <c r="K30" s="686"/>
      <c r="L30" s="690" t="s">
        <v>72</v>
      </c>
      <c r="M30" s="684" t="str">
        <f>'info toernooi'!F22</f>
        <v>NAC Breda</v>
      </c>
      <c r="N30" s="685"/>
      <c r="O30" s="686"/>
      <c r="P30" s="684" t="str">
        <f>'info toernooi'!C19</f>
        <v>RC Genk</v>
      </c>
      <c r="Q30" s="685"/>
      <c r="R30" s="686"/>
      <c r="S30" s="690" t="s">
        <v>72</v>
      </c>
      <c r="T30" s="684" t="str">
        <f>'info toernooi'!F19</f>
        <v>Roda JC</v>
      </c>
      <c r="U30" s="685"/>
      <c r="V30" s="686"/>
      <c r="X30" s="684" t="str">
        <f>'info toernooi'!C24</f>
        <v>CVV Vriendenschaar</v>
      </c>
      <c r="Y30" s="685"/>
      <c r="Z30" s="686"/>
      <c r="AA30" s="690" t="s">
        <v>72</v>
      </c>
      <c r="AB30" s="684" t="str">
        <f>'info toernooi'!F24</f>
        <v>Roda JC</v>
      </c>
      <c r="AC30" s="685"/>
      <c r="AD30" s="686"/>
      <c r="AE30" s="684" t="str">
        <f>'info toernooi'!C20</f>
        <v>NAC Breda</v>
      </c>
      <c r="AF30" s="685"/>
      <c r="AG30" s="686"/>
      <c r="AH30" s="690" t="s">
        <v>72</v>
      </c>
      <c r="AI30" s="684" t="str">
        <f>'info toernooi'!F20</f>
        <v>CVV Vriendenschaar</v>
      </c>
      <c r="AJ30" s="685"/>
      <c r="AK30" s="686"/>
      <c r="AM30" s="684" t="str">
        <f>'info toernooi'!C22</f>
        <v>AZ</v>
      </c>
      <c r="AN30" s="685"/>
      <c r="AO30" s="686"/>
      <c r="AP30" s="690" t="s">
        <v>72</v>
      </c>
      <c r="AQ30" s="684" t="str">
        <f>'info toernooi'!F22</f>
        <v>NAC Breda</v>
      </c>
      <c r="AR30" s="685"/>
      <c r="AS30" s="686"/>
      <c r="AT30" s="684" t="str">
        <f>'info toernooi'!C21</f>
        <v>Fortuna Sittard</v>
      </c>
      <c r="AU30" s="685"/>
      <c r="AV30" s="686"/>
      <c r="AW30" s="690" t="s">
        <v>72</v>
      </c>
      <c r="AX30" s="684" t="str">
        <f>'info toernooi'!F21</f>
        <v>AZ</v>
      </c>
      <c r="AY30" s="685"/>
      <c r="AZ30" s="686"/>
      <c r="BB30" s="684" t="str">
        <f>'info toernooi'!C23</f>
        <v>Fortuna Sittard</v>
      </c>
      <c r="BC30" s="685"/>
      <c r="BD30" s="686"/>
      <c r="BE30" s="690" t="s">
        <v>72</v>
      </c>
      <c r="BF30" s="684" t="str">
        <f>'info toernooi'!F23</f>
        <v>RC Genk</v>
      </c>
      <c r="BG30" s="685"/>
      <c r="BH30" s="686"/>
      <c r="BI30" s="684" t="str">
        <f>'info toernooi'!C19</f>
        <v>RC Genk</v>
      </c>
      <c r="BJ30" s="685"/>
      <c r="BK30" s="686"/>
      <c r="BL30" s="690" t="s">
        <v>72</v>
      </c>
      <c r="BM30" s="684" t="str">
        <f>'info toernooi'!F19</f>
        <v>Roda JC</v>
      </c>
      <c r="BN30" s="685"/>
      <c r="BO30" s="686"/>
      <c r="BQ30" s="684" t="str">
        <f>'info toernooi'!C23</f>
        <v>Fortuna Sittard</v>
      </c>
      <c r="BR30" s="685"/>
      <c r="BS30" s="686"/>
      <c r="BT30" s="690" t="s">
        <v>72</v>
      </c>
      <c r="BU30" s="684" t="str">
        <f>'info toernooi'!F23</f>
        <v>RC Genk</v>
      </c>
      <c r="BV30" s="685"/>
      <c r="BW30" s="686"/>
      <c r="BX30" s="684" t="str">
        <f>'info toernooi'!C20</f>
        <v>NAC Breda</v>
      </c>
      <c r="BY30" s="685"/>
      <c r="BZ30" s="686"/>
      <c r="CA30" s="690" t="s">
        <v>72</v>
      </c>
      <c r="CB30" s="684" t="str">
        <f>'info toernooi'!F20</f>
        <v>CVV Vriendenschaar</v>
      </c>
      <c r="CC30" s="685"/>
      <c r="CD30" s="686"/>
      <c r="CF30" s="684" t="str">
        <f>'info toernooi'!C24</f>
        <v>CVV Vriendenschaar</v>
      </c>
      <c r="CG30" s="685"/>
      <c r="CH30" s="686"/>
      <c r="CI30" s="690" t="s">
        <v>72</v>
      </c>
      <c r="CJ30" s="684" t="str">
        <f>'info toernooi'!F24</f>
        <v>Roda JC</v>
      </c>
      <c r="CK30" s="685"/>
      <c r="CL30" s="686"/>
      <c r="CM30" s="684" t="str">
        <f>'info toernooi'!C53</f>
        <v>Roda JC</v>
      </c>
      <c r="CN30" s="685"/>
      <c r="CO30" s="686"/>
      <c r="CP30" s="690" t="s">
        <v>72</v>
      </c>
      <c r="CQ30" s="684" t="str">
        <f>'info toernooi'!F53</f>
        <v>Vitesse/AGOVV</v>
      </c>
      <c r="CR30" s="685"/>
      <c r="CS30" s="686"/>
      <c r="CU30" s="684" t="str">
        <f>'info toernooi'!C54</f>
        <v>Vitesse/AGOVV</v>
      </c>
      <c r="CV30" s="685"/>
      <c r="CW30" s="686"/>
      <c r="CX30" s="690" t="s">
        <v>72</v>
      </c>
      <c r="CY30" s="684" t="str">
        <f>'info toernooi'!F54</f>
        <v>Sparta Rotterdam</v>
      </c>
      <c r="CZ30" s="685"/>
      <c r="DA30" s="686"/>
      <c r="DB30" s="791" t="str">
        <f>'info toernooi'!C51</f>
        <v>Lierse SK</v>
      </c>
      <c r="DC30" s="792"/>
      <c r="DD30" s="793"/>
      <c r="DE30" s="690" t="s">
        <v>72</v>
      </c>
      <c r="DF30" s="791" t="str">
        <f>'info toernooi'!F51</f>
        <v>Willem II / RKC</v>
      </c>
      <c r="DG30" s="792"/>
      <c r="DH30" s="793"/>
      <c r="DJ30" s="791" t="str">
        <f>'info toernooi'!C56</f>
        <v>FC Den Bosch</v>
      </c>
      <c r="DK30" s="792"/>
      <c r="DL30" s="793"/>
      <c r="DM30" s="690" t="s">
        <v>72</v>
      </c>
      <c r="DN30" s="791" t="str">
        <f>'info toernooi'!F56</f>
        <v>Willem II / RKC</v>
      </c>
      <c r="DO30" s="792"/>
      <c r="DP30" s="793"/>
      <c r="DQ30" s="684" t="str">
        <f>'info toernooi'!C52</f>
        <v>Sparta Rotterdam</v>
      </c>
      <c r="DR30" s="685"/>
      <c r="DS30" s="686"/>
      <c r="DT30" s="690" t="s">
        <v>72</v>
      </c>
      <c r="DU30" s="684" t="str">
        <f>'info toernooi'!F52</f>
        <v>FC Den Bosch</v>
      </c>
      <c r="DV30" s="685"/>
      <c r="DW30" s="686"/>
      <c r="DY30" s="791" t="str">
        <f>'info toernooi'!C54</f>
        <v>Vitesse/AGOVV</v>
      </c>
      <c r="DZ30" s="792"/>
      <c r="EA30" s="793"/>
      <c r="EB30" s="690" t="s">
        <v>72</v>
      </c>
      <c r="EC30" s="791" t="str">
        <f>'info toernooi'!F54</f>
        <v>Sparta Rotterdam</v>
      </c>
      <c r="ED30" s="792"/>
      <c r="EE30" s="793"/>
      <c r="EF30" s="684" t="str">
        <f>'info toernooi'!C53</f>
        <v>Roda JC</v>
      </c>
      <c r="EG30" s="685"/>
      <c r="EH30" s="686"/>
      <c r="EI30" s="690" t="s">
        <v>72</v>
      </c>
      <c r="EJ30" s="684" t="str">
        <f>'info toernooi'!F53</f>
        <v>Vitesse/AGOVV</v>
      </c>
      <c r="EK30" s="685"/>
      <c r="EL30" s="686"/>
      <c r="EN30" s="791" t="str">
        <f>'info toernooi'!C55</f>
        <v>Roda JC</v>
      </c>
      <c r="EO30" s="792"/>
      <c r="EP30" s="793"/>
      <c r="EQ30" s="690" t="s">
        <v>72</v>
      </c>
      <c r="ER30" s="684" t="str">
        <f>'info toernooi'!F55</f>
        <v>Lierse SK</v>
      </c>
      <c r="ES30" s="685"/>
      <c r="ET30" s="686"/>
      <c r="EU30" s="684" t="str">
        <f>'info toernooi'!C51</f>
        <v>Lierse SK</v>
      </c>
      <c r="EV30" s="685"/>
      <c r="EW30" s="686"/>
      <c r="EX30" s="690" t="s">
        <v>72</v>
      </c>
      <c r="EY30" s="684" t="str">
        <f>'info toernooi'!F51</f>
        <v>Willem II / RKC</v>
      </c>
      <c r="EZ30" s="685"/>
      <c r="FA30" s="686"/>
      <c r="FC30" s="684" t="str">
        <f>'info toernooi'!C55</f>
        <v>Roda JC</v>
      </c>
      <c r="FD30" s="685"/>
      <c r="FE30" s="686"/>
      <c r="FF30" s="690" t="s">
        <v>72</v>
      </c>
      <c r="FG30" s="684" t="str">
        <f>'info toernooi'!F55</f>
        <v>Lierse SK</v>
      </c>
      <c r="FH30" s="685"/>
      <c r="FI30" s="686"/>
      <c r="FJ30" s="791" t="str">
        <f>'info toernooi'!C52</f>
        <v>Sparta Rotterdam</v>
      </c>
      <c r="FK30" s="792"/>
      <c r="FL30" s="793"/>
      <c r="FM30" s="690" t="s">
        <v>72</v>
      </c>
      <c r="FN30" s="791" t="str">
        <f>'info toernooi'!F52</f>
        <v>FC Den Bosch</v>
      </c>
      <c r="FO30" s="792"/>
      <c r="FP30" s="793"/>
      <c r="FR30" s="684" t="str">
        <f>'info toernooi'!C56</f>
        <v>FC Den Bosch</v>
      </c>
      <c r="FS30" s="685"/>
      <c r="FT30" s="686"/>
      <c r="FU30" s="690" t="s">
        <v>72</v>
      </c>
      <c r="FV30" s="791" t="str">
        <f>'info toernooi'!F56</f>
        <v>Willem II / RKC</v>
      </c>
      <c r="FW30" s="792"/>
      <c r="FX30" s="793"/>
    </row>
    <row r="31" spans="1:180" ht="12" customHeight="1" thickBot="1">
      <c r="A31" s="687"/>
      <c r="B31" s="688"/>
      <c r="C31" s="689"/>
      <c r="D31" s="691"/>
      <c r="E31" s="687"/>
      <c r="F31" s="688"/>
      <c r="G31" s="692"/>
      <c r="I31" s="687"/>
      <c r="J31" s="688"/>
      <c r="K31" s="689"/>
      <c r="L31" s="691"/>
      <c r="M31" s="687"/>
      <c r="N31" s="688"/>
      <c r="O31" s="692"/>
      <c r="P31" s="687"/>
      <c r="Q31" s="688"/>
      <c r="R31" s="689"/>
      <c r="S31" s="691"/>
      <c r="T31" s="687"/>
      <c r="U31" s="688"/>
      <c r="V31" s="692"/>
      <c r="X31" s="687"/>
      <c r="Y31" s="688"/>
      <c r="Z31" s="689"/>
      <c r="AA31" s="691"/>
      <c r="AB31" s="687"/>
      <c r="AC31" s="688"/>
      <c r="AD31" s="692"/>
      <c r="AE31" s="687"/>
      <c r="AF31" s="688"/>
      <c r="AG31" s="689"/>
      <c r="AH31" s="691"/>
      <c r="AI31" s="687"/>
      <c r="AJ31" s="688"/>
      <c r="AK31" s="692"/>
      <c r="AM31" s="687"/>
      <c r="AN31" s="688"/>
      <c r="AO31" s="689"/>
      <c r="AP31" s="691"/>
      <c r="AQ31" s="687"/>
      <c r="AR31" s="688"/>
      <c r="AS31" s="692"/>
      <c r="AT31" s="687"/>
      <c r="AU31" s="688"/>
      <c r="AV31" s="689"/>
      <c r="AW31" s="691"/>
      <c r="AX31" s="687"/>
      <c r="AY31" s="688"/>
      <c r="AZ31" s="692"/>
      <c r="BB31" s="687"/>
      <c r="BC31" s="688"/>
      <c r="BD31" s="689"/>
      <c r="BE31" s="691"/>
      <c r="BF31" s="687"/>
      <c r="BG31" s="688"/>
      <c r="BH31" s="692"/>
      <c r="BI31" s="687"/>
      <c r="BJ31" s="688"/>
      <c r="BK31" s="689"/>
      <c r="BL31" s="691"/>
      <c r="BM31" s="687"/>
      <c r="BN31" s="688"/>
      <c r="BO31" s="692"/>
      <c r="BQ31" s="687"/>
      <c r="BR31" s="688"/>
      <c r="BS31" s="689"/>
      <c r="BT31" s="691"/>
      <c r="BU31" s="687"/>
      <c r="BV31" s="688"/>
      <c r="BW31" s="692"/>
      <c r="BX31" s="687"/>
      <c r="BY31" s="688"/>
      <c r="BZ31" s="689"/>
      <c r="CA31" s="691"/>
      <c r="CB31" s="687"/>
      <c r="CC31" s="688"/>
      <c r="CD31" s="692"/>
      <c r="CF31" s="687"/>
      <c r="CG31" s="688"/>
      <c r="CH31" s="689"/>
      <c r="CI31" s="691"/>
      <c r="CJ31" s="687"/>
      <c r="CK31" s="688"/>
      <c r="CL31" s="692"/>
      <c r="CM31" s="687"/>
      <c r="CN31" s="688"/>
      <c r="CO31" s="689"/>
      <c r="CP31" s="691"/>
      <c r="CQ31" s="687"/>
      <c r="CR31" s="688"/>
      <c r="CS31" s="692"/>
      <c r="CU31" s="687"/>
      <c r="CV31" s="688"/>
      <c r="CW31" s="689"/>
      <c r="CX31" s="691"/>
      <c r="CY31" s="687"/>
      <c r="CZ31" s="688"/>
      <c r="DA31" s="692"/>
      <c r="DB31" s="794"/>
      <c r="DC31" s="795"/>
      <c r="DD31" s="796"/>
      <c r="DE31" s="691"/>
      <c r="DF31" s="794"/>
      <c r="DG31" s="795"/>
      <c r="DH31" s="797"/>
      <c r="DJ31" s="794"/>
      <c r="DK31" s="795"/>
      <c r="DL31" s="796"/>
      <c r="DM31" s="691"/>
      <c r="DN31" s="794"/>
      <c r="DO31" s="795"/>
      <c r="DP31" s="797"/>
      <c r="DQ31" s="687"/>
      <c r="DR31" s="688"/>
      <c r="DS31" s="689"/>
      <c r="DT31" s="691"/>
      <c r="DU31" s="687"/>
      <c r="DV31" s="688"/>
      <c r="DW31" s="692"/>
      <c r="DY31" s="794"/>
      <c r="DZ31" s="795"/>
      <c r="EA31" s="796"/>
      <c r="EB31" s="691"/>
      <c r="EC31" s="794"/>
      <c r="ED31" s="795"/>
      <c r="EE31" s="797"/>
      <c r="EF31" s="687"/>
      <c r="EG31" s="688"/>
      <c r="EH31" s="689"/>
      <c r="EI31" s="691"/>
      <c r="EJ31" s="687"/>
      <c r="EK31" s="688"/>
      <c r="EL31" s="692"/>
      <c r="EN31" s="794"/>
      <c r="EO31" s="795"/>
      <c r="EP31" s="796"/>
      <c r="EQ31" s="691"/>
      <c r="ER31" s="687"/>
      <c r="ES31" s="688"/>
      <c r="ET31" s="692"/>
      <c r="EU31" s="687"/>
      <c r="EV31" s="688"/>
      <c r="EW31" s="689"/>
      <c r="EX31" s="691"/>
      <c r="EY31" s="687"/>
      <c r="EZ31" s="688"/>
      <c r="FA31" s="692"/>
      <c r="FC31" s="687"/>
      <c r="FD31" s="688"/>
      <c r="FE31" s="689"/>
      <c r="FF31" s="691"/>
      <c r="FG31" s="687"/>
      <c r="FH31" s="688"/>
      <c r="FI31" s="692"/>
      <c r="FJ31" s="794"/>
      <c r="FK31" s="795"/>
      <c r="FL31" s="796"/>
      <c r="FM31" s="691"/>
      <c r="FN31" s="794"/>
      <c r="FO31" s="795"/>
      <c r="FP31" s="797"/>
      <c r="FR31" s="687"/>
      <c r="FS31" s="688"/>
      <c r="FT31" s="689"/>
      <c r="FU31" s="691"/>
      <c r="FV31" s="794"/>
      <c r="FW31" s="795"/>
      <c r="FX31" s="797"/>
    </row>
    <row r="32" spans="1:180" ht="12" customHeight="1">
      <c r="A32" s="750" t="s">
        <v>79</v>
      </c>
      <c r="B32" s="751"/>
      <c r="C32" s="798"/>
      <c r="D32" s="800" t="s">
        <v>72</v>
      </c>
      <c r="E32" s="802"/>
      <c r="F32" s="713" t="s">
        <v>80</v>
      </c>
      <c r="G32" s="670">
        <f>'info toernooi'!B21</f>
        <v>3</v>
      </c>
      <c r="I32" s="750" t="s">
        <v>79</v>
      </c>
      <c r="J32" s="751"/>
      <c r="K32" s="798"/>
      <c r="L32" s="800" t="s">
        <v>72</v>
      </c>
      <c r="M32" s="802"/>
      <c r="N32" s="713" t="s">
        <v>80</v>
      </c>
      <c r="O32" s="670">
        <f>'info toernooi'!B22</f>
        <v>1</v>
      </c>
      <c r="P32" s="750" t="s">
        <v>79</v>
      </c>
      <c r="Q32" s="751"/>
      <c r="R32" s="798"/>
      <c r="S32" s="800" t="s">
        <v>72</v>
      </c>
      <c r="T32" s="802"/>
      <c r="U32" s="713" t="s">
        <v>80</v>
      </c>
      <c r="V32" s="843">
        <f>'info toernooi'!B19</f>
        <v>1</v>
      </c>
      <c r="X32" s="750" t="s">
        <v>79</v>
      </c>
      <c r="Y32" s="751"/>
      <c r="Z32" s="798"/>
      <c r="AA32" s="800" t="s">
        <v>72</v>
      </c>
      <c r="AB32" s="802"/>
      <c r="AC32" s="713" t="s">
        <v>80</v>
      </c>
      <c r="AD32" s="843">
        <f>'info toernooi'!B24</f>
        <v>3</v>
      </c>
      <c r="AE32" s="750" t="s">
        <v>79</v>
      </c>
      <c r="AF32" s="751"/>
      <c r="AG32" s="798"/>
      <c r="AH32" s="800" t="s">
        <v>72</v>
      </c>
      <c r="AI32" s="802"/>
      <c r="AJ32" s="713" t="s">
        <v>80</v>
      </c>
      <c r="AK32" s="843">
        <f>'info toernooi'!B20</f>
        <v>2</v>
      </c>
      <c r="AM32" s="750" t="s">
        <v>79</v>
      </c>
      <c r="AN32" s="751"/>
      <c r="AO32" s="798"/>
      <c r="AP32" s="800" t="s">
        <v>72</v>
      </c>
      <c r="AQ32" s="802"/>
      <c r="AR32" s="713" t="s">
        <v>80</v>
      </c>
      <c r="AS32" s="836">
        <f>'info toernooi'!B22</f>
        <v>1</v>
      </c>
      <c r="AT32" s="750" t="s">
        <v>79</v>
      </c>
      <c r="AU32" s="751"/>
      <c r="AV32" s="798"/>
      <c r="AW32" s="800" t="s">
        <v>72</v>
      </c>
      <c r="AX32" s="920"/>
      <c r="AY32" s="937" t="s">
        <v>80</v>
      </c>
      <c r="AZ32" s="670">
        <f>'info toernooi'!B21</f>
        <v>3</v>
      </c>
      <c r="BB32" s="750" t="s">
        <v>79</v>
      </c>
      <c r="BC32" s="751"/>
      <c r="BD32" s="798"/>
      <c r="BE32" s="800" t="s">
        <v>72</v>
      </c>
      <c r="BF32" s="802"/>
      <c r="BG32" s="713" t="s">
        <v>80</v>
      </c>
      <c r="BH32" s="670">
        <f>'info toernooi'!B23</f>
        <v>2</v>
      </c>
      <c r="BI32" s="750" t="s">
        <v>79</v>
      </c>
      <c r="BJ32" s="751"/>
      <c r="BK32" s="798"/>
      <c r="BL32" s="800" t="s">
        <v>72</v>
      </c>
      <c r="BM32" s="802"/>
      <c r="BN32" s="713" t="s">
        <v>80</v>
      </c>
      <c r="BO32" s="670">
        <f>'info toernooi'!B19</f>
        <v>1</v>
      </c>
      <c r="BQ32" s="750" t="s">
        <v>79</v>
      </c>
      <c r="BR32" s="751"/>
      <c r="BS32" s="798"/>
      <c r="BT32" s="800" t="s">
        <v>72</v>
      </c>
      <c r="BU32" s="802"/>
      <c r="BV32" s="713" t="s">
        <v>80</v>
      </c>
      <c r="BW32" s="670">
        <f>'info toernooi'!B23</f>
        <v>2</v>
      </c>
      <c r="BX32" s="750" t="s">
        <v>79</v>
      </c>
      <c r="BY32" s="751"/>
      <c r="BZ32" s="798"/>
      <c r="CA32" s="800" t="s">
        <v>72</v>
      </c>
      <c r="CB32" s="802"/>
      <c r="CC32" s="713" t="s">
        <v>80</v>
      </c>
      <c r="CD32" s="670">
        <f>'info toernooi'!B20</f>
        <v>2</v>
      </c>
      <c r="CF32" s="750" t="s">
        <v>79</v>
      </c>
      <c r="CG32" s="751"/>
      <c r="CH32" s="798"/>
      <c r="CI32" s="800" t="s">
        <v>72</v>
      </c>
      <c r="CJ32" s="802"/>
      <c r="CK32" s="713" t="s">
        <v>80</v>
      </c>
      <c r="CL32" s="670">
        <f>'info toernooi'!B24</f>
        <v>3</v>
      </c>
      <c r="CM32" s="750" t="s">
        <v>79</v>
      </c>
      <c r="CN32" s="751"/>
      <c r="CO32" s="798"/>
      <c r="CP32" s="800" t="s">
        <v>72</v>
      </c>
      <c r="CQ32" s="828"/>
      <c r="CR32" s="713" t="s">
        <v>80</v>
      </c>
      <c r="CS32" s="670">
        <f>'info toernooi'!B53</f>
        <v>3</v>
      </c>
      <c r="CU32" s="750" t="s">
        <v>79</v>
      </c>
      <c r="CV32" s="751"/>
      <c r="CW32" s="798"/>
      <c r="CX32" s="800" t="s">
        <v>72</v>
      </c>
      <c r="CY32" s="802"/>
      <c r="CZ32" s="713" t="s">
        <v>80</v>
      </c>
      <c r="DA32" s="670">
        <f>'info toernooi'!B54</f>
        <v>1</v>
      </c>
      <c r="DB32" s="750" t="s">
        <v>79</v>
      </c>
      <c r="DC32" s="751"/>
      <c r="DD32" s="798"/>
      <c r="DE32" s="800" t="s">
        <v>72</v>
      </c>
      <c r="DF32" s="802"/>
      <c r="DG32" s="713" t="s">
        <v>80</v>
      </c>
      <c r="DH32" s="830">
        <f>'info toernooi'!B51</f>
        <v>1</v>
      </c>
      <c r="DJ32" s="750" t="s">
        <v>79</v>
      </c>
      <c r="DK32" s="751"/>
      <c r="DL32" s="798"/>
      <c r="DM32" s="800" t="s">
        <v>72</v>
      </c>
      <c r="DN32" s="802"/>
      <c r="DO32" s="713" t="s">
        <v>80</v>
      </c>
      <c r="DP32" s="830">
        <f>'info toernooi'!B56</f>
        <v>3</v>
      </c>
      <c r="DQ32" s="750" t="s">
        <v>79</v>
      </c>
      <c r="DR32" s="751"/>
      <c r="DS32" s="798"/>
      <c r="DT32" s="800" t="s">
        <v>72</v>
      </c>
      <c r="DU32" s="802"/>
      <c r="DV32" s="713" t="s">
        <v>80</v>
      </c>
      <c r="DW32" s="686">
        <f>'info toernooi'!B52</f>
        <v>2</v>
      </c>
      <c r="DY32" s="750" t="s">
        <v>79</v>
      </c>
      <c r="DZ32" s="751"/>
      <c r="EA32" s="798"/>
      <c r="EB32" s="800" t="s">
        <v>72</v>
      </c>
      <c r="EC32" s="802"/>
      <c r="ED32" s="713" t="s">
        <v>80</v>
      </c>
      <c r="EE32" s="670">
        <f>'info toernooi'!B54</f>
        <v>1</v>
      </c>
      <c r="EF32" s="750" t="s">
        <v>79</v>
      </c>
      <c r="EG32" s="751"/>
      <c r="EH32" s="798"/>
      <c r="EI32" s="800" t="s">
        <v>72</v>
      </c>
      <c r="EJ32" s="802"/>
      <c r="EK32" s="713" t="s">
        <v>80</v>
      </c>
      <c r="EL32" s="670">
        <f>'info toernooi'!B53</f>
        <v>3</v>
      </c>
      <c r="EN32" s="750" t="s">
        <v>79</v>
      </c>
      <c r="EO32" s="751"/>
      <c r="EP32" s="798"/>
      <c r="EQ32" s="800" t="s">
        <v>72</v>
      </c>
      <c r="ER32" s="802"/>
      <c r="ES32" s="713" t="s">
        <v>80</v>
      </c>
      <c r="ET32" s="670">
        <f>'info toernooi'!B55</f>
        <v>2</v>
      </c>
      <c r="EU32" s="750" t="s">
        <v>79</v>
      </c>
      <c r="EV32" s="751"/>
      <c r="EW32" s="798"/>
      <c r="EX32" s="800" t="s">
        <v>72</v>
      </c>
      <c r="EY32" s="802"/>
      <c r="EZ32" s="713" t="s">
        <v>80</v>
      </c>
      <c r="FA32" s="670">
        <f>'info toernooi'!B51</f>
        <v>1</v>
      </c>
      <c r="FC32" s="750" t="s">
        <v>79</v>
      </c>
      <c r="FD32" s="751"/>
      <c r="FE32" s="798"/>
      <c r="FF32" s="800" t="s">
        <v>72</v>
      </c>
      <c r="FG32" s="802"/>
      <c r="FH32" s="713" t="s">
        <v>80</v>
      </c>
      <c r="FI32" s="670">
        <f>'info toernooi'!B55</f>
        <v>2</v>
      </c>
      <c r="FJ32" s="750" t="s">
        <v>79</v>
      </c>
      <c r="FK32" s="751"/>
      <c r="FL32" s="798"/>
      <c r="FM32" s="800" t="s">
        <v>72</v>
      </c>
      <c r="FN32" s="802"/>
      <c r="FO32" s="713" t="s">
        <v>80</v>
      </c>
      <c r="FP32" s="670">
        <f>'info toernooi'!B52</f>
        <v>2</v>
      </c>
      <c r="FR32" s="750" t="s">
        <v>79</v>
      </c>
      <c r="FS32" s="751"/>
      <c r="FT32" s="798"/>
      <c r="FU32" s="800" t="s">
        <v>72</v>
      </c>
      <c r="FV32" s="802"/>
      <c r="FW32" s="713" t="s">
        <v>80</v>
      </c>
      <c r="FX32" s="670">
        <f>'info toernooi'!B56</f>
        <v>3</v>
      </c>
    </row>
    <row r="33" spans="1:180" ht="12" customHeight="1" thickBot="1">
      <c r="A33" s="752"/>
      <c r="B33" s="753"/>
      <c r="C33" s="799"/>
      <c r="D33" s="801"/>
      <c r="E33" s="803"/>
      <c r="F33" s="714"/>
      <c r="G33" s="671"/>
      <c r="I33" s="752"/>
      <c r="J33" s="753"/>
      <c r="K33" s="799"/>
      <c r="L33" s="801"/>
      <c r="M33" s="803"/>
      <c r="N33" s="714"/>
      <c r="O33" s="671"/>
      <c r="P33" s="752"/>
      <c r="Q33" s="753"/>
      <c r="R33" s="799"/>
      <c r="S33" s="801"/>
      <c r="T33" s="803"/>
      <c r="U33" s="714"/>
      <c r="V33" s="844"/>
      <c r="X33" s="752"/>
      <c r="Y33" s="753"/>
      <c r="Z33" s="799"/>
      <c r="AA33" s="801"/>
      <c r="AB33" s="803"/>
      <c r="AC33" s="714"/>
      <c r="AD33" s="844"/>
      <c r="AE33" s="752"/>
      <c r="AF33" s="753"/>
      <c r="AG33" s="799"/>
      <c r="AH33" s="801"/>
      <c r="AI33" s="803"/>
      <c r="AJ33" s="714"/>
      <c r="AK33" s="844"/>
      <c r="AM33" s="752"/>
      <c r="AN33" s="753"/>
      <c r="AO33" s="799"/>
      <c r="AP33" s="801"/>
      <c r="AQ33" s="803"/>
      <c r="AR33" s="714"/>
      <c r="AS33" s="837"/>
      <c r="AT33" s="752"/>
      <c r="AU33" s="753"/>
      <c r="AV33" s="799"/>
      <c r="AW33" s="801"/>
      <c r="AX33" s="921"/>
      <c r="AY33" s="938"/>
      <c r="AZ33" s="671"/>
      <c r="BB33" s="752"/>
      <c r="BC33" s="753"/>
      <c r="BD33" s="799"/>
      <c r="BE33" s="801"/>
      <c r="BF33" s="803"/>
      <c r="BG33" s="714"/>
      <c r="BH33" s="671"/>
      <c r="BI33" s="752"/>
      <c r="BJ33" s="753"/>
      <c r="BK33" s="799"/>
      <c r="BL33" s="801"/>
      <c r="BM33" s="803"/>
      <c r="BN33" s="714"/>
      <c r="BO33" s="671"/>
      <c r="BQ33" s="752"/>
      <c r="BR33" s="753"/>
      <c r="BS33" s="799"/>
      <c r="BT33" s="801"/>
      <c r="BU33" s="803"/>
      <c r="BV33" s="714"/>
      <c r="BW33" s="671"/>
      <c r="BX33" s="752"/>
      <c r="BY33" s="753"/>
      <c r="BZ33" s="799"/>
      <c r="CA33" s="801"/>
      <c r="CB33" s="803"/>
      <c r="CC33" s="714"/>
      <c r="CD33" s="671"/>
      <c r="CF33" s="752"/>
      <c r="CG33" s="753"/>
      <c r="CH33" s="799"/>
      <c r="CI33" s="801"/>
      <c r="CJ33" s="803"/>
      <c r="CK33" s="714"/>
      <c r="CL33" s="671"/>
      <c r="CM33" s="752"/>
      <c r="CN33" s="753"/>
      <c r="CO33" s="799"/>
      <c r="CP33" s="801"/>
      <c r="CQ33" s="829"/>
      <c r="CR33" s="714"/>
      <c r="CS33" s="671"/>
      <c r="CU33" s="752"/>
      <c r="CV33" s="753"/>
      <c r="CW33" s="799"/>
      <c r="CX33" s="801"/>
      <c r="CY33" s="803"/>
      <c r="CZ33" s="714"/>
      <c r="DA33" s="671"/>
      <c r="DB33" s="752"/>
      <c r="DC33" s="753"/>
      <c r="DD33" s="799"/>
      <c r="DE33" s="801"/>
      <c r="DF33" s="803"/>
      <c r="DG33" s="714"/>
      <c r="DH33" s="831"/>
      <c r="DJ33" s="752"/>
      <c r="DK33" s="753"/>
      <c r="DL33" s="799"/>
      <c r="DM33" s="801"/>
      <c r="DN33" s="803"/>
      <c r="DO33" s="714"/>
      <c r="DP33" s="831"/>
      <c r="DQ33" s="752"/>
      <c r="DR33" s="753"/>
      <c r="DS33" s="799"/>
      <c r="DT33" s="801"/>
      <c r="DU33" s="803"/>
      <c r="DV33" s="714"/>
      <c r="DW33" s="692"/>
      <c r="DY33" s="752"/>
      <c r="DZ33" s="753"/>
      <c r="EA33" s="799"/>
      <c r="EB33" s="801"/>
      <c r="EC33" s="803"/>
      <c r="ED33" s="714"/>
      <c r="EE33" s="671"/>
      <c r="EF33" s="752"/>
      <c r="EG33" s="753"/>
      <c r="EH33" s="799"/>
      <c r="EI33" s="801"/>
      <c r="EJ33" s="803"/>
      <c r="EK33" s="714"/>
      <c r="EL33" s="671"/>
      <c r="EN33" s="752"/>
      <c r="EO33" s="753"/>
      <c r="EP33" s="799"/>
      <c r="EQ33" s="801"/>
      <c r="ER33" s="803"/>
      <c r="ES33" s="714"/>
      <c r="ET33" s="671"/>
      <c r="EU33" s="752"/>
      <c r="EV33" s="753"/>
      <c r="EW33" s="799"/>
      <c r="EX33" s="801"/>
      <c r="EY33" s="803"/>
      <c r="EZ33" s="714"/>
      <c r="FA33" s="671"/>
      <c r="FC33" s="752"/>
      <c r="FD33" s="753"/>
      <c r="FE33" s="799"/>
      <c r="FF33" s="801"/>
      <c r="FG33" s="803"/>
      <c r="FH33" s="714"/>
      <c r="FI33" s="671"/>
      <c r="FJ33" s="752"/>
      <c r="FK33" s="753"/>
      <c r="FL33" s="799"/>
      <c r="FM33" s="801"/>
      <c r="FN33" s="803"/>
      <c r="FO33" s="714"/>
      <c r="FP33" s="671"/>
      <c r="FR33" s="752"/>
      <c r="FS33" s="753"/>
      <c r="FT33" s="799"/>
      <c r="FU33" s="801"/>
      <c r="FV33" s="803"/>
      <c r="FW33" s="714"/>
      <c r="FX33" s="671"/>
    </row>
    <row r="34" spans="1:180" ht="12" customHeight="1">
      <c r="A34" s="693" t="s">
        <v>78</v>
      </c>
      <c r="B34" s="762" t="s">
        <v>77</v>
      </c>
      <c r="C34" s="763"/>
      <c r="D34" s="764"/>
      <c r="E34" s="250" t="s">
        <v>66</v>
      </c>
      <c r="F34" s="246" t="s">
        <v>74</v>
      </c>
      <c r="G34" s="248" t="s">
        <v>76</v>
      </c>
      <c r="I34" s="693" t="s">
        <v>78</v>
      </c>
      <c r="J34" s="762" t="s">
        <v>77</v>
      </c>
      <c r="K34" s="763"/>
      <c r="L34" s="764"/>
      <c r="M34" s="250" t="s">
        <v>66</v>
      </c>
      <c r="N34" s="246" t="s">
        <v>74</v>
      </c>
      <c r="O34" s="248" t="s">
        <v>76</v>
      </c>
      <c r="P34" s="693" t="s">
        <v>78</v>
      </c>
      <c r="Q34" s="762" t="s">
        <v>77</v>
      </c>
      <c r="R34" s="763"/>
      <c r="S34" s="764"/>
      <c r="T34" s="250" t="s">
        <v>66</v>
      </c>
      <c r="U34" s="246" t="s">
        <v>74</v>
      </c>
      <c r="V34" s="248" t="s">
        <v>76</v>
      </c>
      <c r="X34" s="693" t="s">
        <v>78</v>
      </c>
      <c r="Y34" s="762" t="s">
        <v>77</v>
      </c>
      <c r="Z34" s="763"/>
      <c r="AA34" s="764"/>
      <c r="AB34" s="250" t="s">
        <v>66</v>
      </c>
      <c r="AC34" s="246" t="s">
        <v>74</v>
      </c>
      <c r="AD34" s="248" t="s">
        <v>76</v>
      </c>
      <c r="AE34" s="693" t="s">
        <v>78</v>
      </c>
      <c r="AF34" s="762" t="s">
        <v>77</v>
      </c>
      <c r="AG34" s="763"/>
      <c r="AH34" s="764"/>
      <c r="AI34" s="250" t="s">
        <v>66</v>
      </c>
      <c r="AJ34" s="246" t="s">
        <v>74</v>
      </c>
      <c r="AK34" s="248" t="s">
        <v>76</v>
      </c>
      <c r="AM34" s="693" t="s">
        <v>78</v>
      </c>
      <c r="AN34" s="762" t="s">
        <v>77</v>
      </c>
      <c r="AO34" s="763"/>
      <c r="AP34" s="764"/>
      <c r="AQ34" s="250" t="s">
        <v>66</v>
      </c>
      <c r="AR34" s="246" t="s">
        <v>74</v>
      </c>
      <c r="AS34" s="248" t="s">
        <v>76</v>
      </c>
      <c r="AT34" s="693" t="s">
        <v>78</v>
      </c>
      <c r="AU34" s="762" t="s">
        <v>77</v>
      </c>
      <c r="AV34" s="763"/>
      <c r="AW34" s="764"/>
      <c r="AX34" s="250" t="s">
        <v>66</v>
      </c>
      <c r="AY34" s="246" t="s">
        <v>74</v>
      </c>
      <c r="AZ34" s="248" t="s">
        <v>76</v>
      </c>
      <c r="BB34" s="693" t="s">
        <v>78</v>
      </c>
      <c r="BC34" s="762" t="s">
        <v>77</v>
      </c>
      <c r="BD34" s="763"/>
      <c r="BE34" s="764"/>
      <c r="BF34" s="250" t="s">
        <v>66</v>
      </c>
      <c r="BG34" s="246" t="s">
        <v>74</v>
      </c>
      <c r="BH34" s="248" t="s">
        <v>76</v>
      </c>
      <c r="BI34" s="693" t="s">
        <v>78</v>
      </c>
      <c r="BJ34" s="762" t="s">
        <v>77</v>
      </c>
      <c r="BK34" s="763"/>
      <c r="BL34" s="764"/>
      <c r="BM34" s="250" t="s">
        <v>66</v>
      </c>
      <c r="BN34" s="246" t="s">
        <v>74</v>
      </c>
      <c r="BO34" s="248" t="s">
        <v>76</v>
      </c>
      <c r="BQ34" s="693" t="s">
        <v>78</v>
      </c>
      <c r="BR34" s="762" t="s">
        <v>77</v>
      </c>
      <c r="BS34" s="763"/>
      <c r="BT34" s="764"/>
      <c r="BU34" s="250" t="s">
        <v>66</v>
      </c>
      <c r="BV34" s="246" t="s">
        <v>74</v>
      </c>
      <c r="BW34" s="248" t="s">
        <v>76</v>
      </c>
      <c r="BX34" s="693" t="s">
        <v>78</v>
      </c>
      <c r="BY34" s="762" t="s">
        <v>77</v>
      </c>
      <c r="BZ34" s="763"/>
      <c r="CA34" s="764"/>
      <c r="CB34" s="250" t="s">
        <v>66</v>
      </c>
      <c r="CC34" s="246" t="s">
        <v>74</v>
      </c>
      <c r="CD34" s="248" t="s">
        <v>76</v>
      </c>
      <c r="CF34" s="693" t="s">
        <v>78</v>
      </c>
      <c r="CG34" s="762" t="s">
        <v>77</v>
      </c>
      <c r="CH34" s="763"/>
      <c r="CI34" s="764"/>
      <c r="CJ34" s="250" t="s">
        <v>66</v>
      </c>
      <c r="CK34" s="246" t="s">
        <v>74</v>
      </c>
      <c r="CL34" s="248" t="s">
        <v>76</v>
      </c>
      <c r="CM34" s="693" t="s">
        <v>78</v>
      </c>
      <c r="CN34" s="762" t="s">
        <v>77</v>
      </c>
      <c r="CO34" s="763"/>
      <c r="CP34" s="764"/>
      <c r="CQ34" s="250" t="s">
        <v>66</v>
      </c>
      <c r="CR34" s="246" t="s">
        <v>74</v>
      </c>
      <c r="CS34" s="248" t="s">
        <v>76</v>
      </c>
      <c r="CU34" s="693" t="s">
        <v>78</v>
      </c>
      <c r="CV34" s="762" t="s">
        <v>77</v>
      </c>
      <c r="CW34" s="763"/>
      <c r="CX34" s="764"/>
      <c r="CY34" s="250" t="s">
        <v>66</v>
      </c>
      <c r="CZ34" s="246" t="s">
        <v>74</v>
      </c>
      <c r="DA34" s="248" t="s">
        <v>76</v>
      </c>
      <c r="DB34" s="693" t="s">
        <v>78</v>
      </c>
      <c r="DC34" s="762" t="s">
        <v>77</v>
      </c>
      <c r="DD34" s="763"/>
      <c r="DE34" s="764"/>
      <c r="DF34" s="250" t="s">
        <v>66</v>
      </c>
      <c r="DG34" s="246" t="s">
        <v>74</v>
      </c>
      <c r="DH34" s="248" t="s">
        <v>76</v>
      </c>
      <c r="DJ34" s="693" t="s">
        <v>78</v>
      </c>
      <c r="DK34" s="762" t="s">
        <v>77</v>
      </c>
      <c r="DL34" s="763"/>
      <c r="DM34" s="764"/>
      <c r="DN34" s="250" t="s">
        <v>66</v>
      </c>
      <c r="DO34" s="246" t="s">
        <v>74</v>
      </c>
      <c r="DP34" s="248" t="s">
        <v>76</v>
      </c>
      <c r="DQ34" s="693" t="s">
        <v>78</v>
      </c>
      <c r="DR34" s="762" t="s">
        <v>77</v>
      </c>
      <c r="DS34" s="763"/>
      <c r="DT34" s="764"/>
      <c r="DU34" s="250" t="s">
        <v>66</v>
      </c>
      <c r="DV34" s="246" t="s">
        <v>74</v>
      </c>
      <c r="DW34" s="248" t="s">
        <v>76</v>
      </c>
      <c r="DY34" s="693" t="s">
        <v>78</v>
      </c>
      <c r="DZ34" s="762" t="s">
        <v>77</v>
      </c>
      <c r="EA34" s="763"/>
      <c r="EB34" s="764"/>
      <c r="EC34" s="250" t="s">
        <v>66</v>
      </c>
      <c r="ED34" s="246" t="s">
        <v>74</v>
      </c>
      <c r="EE34" s="248" t="s">
        <v>76</v>
      </c>
      <c r="EF34" s="693" t="s">
        <v>78</v>
      </c>
      <c r="EG34" s="762" t="s">
        <v>77</v>
      </c>
      <c r="EH34" s="763"/>
      <c r="EI34" s="764"/>
      <c r="EJ34" s="250" t="s">
        <v>66</v>
      </c>
      <c r="EK34" s="246" t="s">
        <v>74</v>
      </c>
      <c r="EL34" s="248" t="s">
        <v>76</v>
      </c>
      <c r="EN34" s="693" t="s">
        <v>78</v>
      </c>
      <c r="EO34" s="762" t="s">
        <v>77</v>
      </c>
      <c r="EP34" s="763"/>
      <c r="EQ34" s="764"/>
      <c r="ER34" s="250" t="s">
        <v>66</v>
      </c>
      <c r="ES34" s="246" t="s">
        <v>74</v>
      </c>
      <c r="ET34" s="248" t="s">
        <v>76</v>
      </c>
      <c r="EU34" s="693" t="s">
        <v>78</v>
      </c>
      <c r="EV34" s="762" t="s">
        <v>77</v>
      </c>
      <c r="EW34" s="763"/>
      <c r="EX34" s="764"/>
      <c r="EY34" s="250" t="s">
        <v>66</v>
      </c>
      <c r="EZ34" s="246" t="s">
        <v>74</v>
      </c>
      <c r="FA34" s="248" t="s">
        <v>76</v>
      </c>
      <c r="FC34" s="693" t="s">
        <v>78</v>
      </c>
      <c r="FD34" s="762" t="s">
        <v>77</v>
      </c>
      <c r="FE34" s="763"/>
      <c r="FF34" s="764"/>
      <c r="FG34" s="250" t="s">
        <v>66</v>
      </c>
      <c r="FH34" s="246" t="s">
        <v>74</v>
      </c>
      <c r="FI34" s="248" t="s">
        <v>76</v>
      </c>
      <c r="FJ34" s="693" t="s">
        <v>78</v>
      </c>
      <c r="FK34" s="762" t="s">
        <v>77</v>
      </c>
      <c r="FL34" s="763"/>
      <c r="FM34" s="764"/>
      <c r="FN34" s="250" t="s">
        <v>66</v>
      </c>
      <c r="FO34" s="246" t="s">
        <v>74</v>
      </c>
      <c r="FP34" s="248" t="s">
        <v>76</v>
      </c>
      <c r="FR34" s="693" t="s">
        <v>78</v>
      </c>
      <c r="FS34" s="762" t="s">
        <v>77</v>
      </c>
      <c r="FT34" s="763"/>
      <c r="FU34" s="764"/>
      <c r="FV34" s="250" t="s">
        <v>66</v>
      </c>
      <c r="FW34" s="246" t="s">
        <v>74</v>
      </c>
      <c r="FX34" s="248" t="s">
        <v>76</v>
      </c>
    </row>
    <row r="35" spans="1:180" ht="12" customHeight="1" thickBot="1">
      <c r="A35" s="755"/>
      <c r="B35" s="765"/>
      <c r="C35" s="766"/>
      <c r="D35" s="767"/>
      <c r="E35" s="251" t="s">
        <v>73</v>
      </c>
      <c r="F35" s="247" t="s">
        <v>75</v>
      </c>
      <c r="G35" s="249" t="s">
        <v>75</v>
      </c>
      <c r="I35" s="755"/>
      <c r="J35" s="765"/>
      <c r="K35" s="766"/>
      <c r="L35" s="767"/>
      <c r="M35" s="251" t="s">
        <v>73</v>
      </c>
      <c r="N35" s="247" t="s">
        <v>75</v>
      </c>
      <c r="O35" s="249" t="s">
        <v>75</v>
      </c>
      <c r="P35" s="755"/>
      <c r="Q35" s="765"/>
      <c r="R35" s="766"/>
      <c r="S35" s="767"/>
      <c r="T35" s="251" t="s">
        <v>73</v>
      </c>
      <c r="U35" s="247" t="s">
        <v>75</v>
      </c>
      <c r="V35" s="249" t="s">
        <v>75</v>
      </c>
      <c r="X35" s="755"/>
      <c r="Y35" s="765"/>
      <c r="Z35" s="766"/>
      <c r="AA35" s="767"/>
      <c r="AB35" s="251" t="s">
        <v>73</v>
      </c>
      <c r="AC35" s="247" t="s">
        <v>75</v>
      </c>
      <c r="AD35" s="249" t="s">
        <v>75</v>
      </c>
      <c r="AE35" s="755"/>
      <c r="AF35" s="765"/>
      <c r="AG35" s="766"/>
      <c r="AH35" s="767"/>
      <c r="AI35" s="251" t="s">
        <v>73</v>
      </c>
      <c r="AJ35" s="247" t="s">
        <v>75</v>
      </c>
      <c r="AK35" s="249" t="s">
        <v>75</v>
      </c>
      <c r="AM35" s="755"/>
      <c r="AN35" s="765"/>
      <c r="AO35" s="766"/>
      <c r="AP35" s="767"/>
      <c r="AQ35" s="251" t="s">
        <v>73</v>
      </c>
      <c r="AR35" s="247" t="s">
        <v>75</v>
      </c>
      <c r="AS35" s="249" t="s">
        <v>75</v>
      </c>
      <c r="AT35" s="755"/>
      <c r="AU35" s="765"/>
      <c r="AV35" s="766"/>
      <c r="AW35" s="767"/>
      <c r="AX35" s="251" t="s">
        <v>73</v>
      </c>
      <c r="AY35" s="247" t="s">
        <v>75</v>
      </c>
      <c r="AZ35" s="249" t="s">
        <v>75</v>
      </c>
      <c r="BB35" s="755"/>
      <c r="BC35" s="765"/>
      <c r="BD35" s="766"/>
      <c r="BE35" s="767"/>
      <c r="BF35" s="251" t="s">
        <v>73</v>
      </c>
      <c r="BG35" s="247" t="s">
        <v>75</v>
      </c>
      <c r="BH35" s="249" t="s">
        <v>75</v>
      </c>
      <c r="BI35" s="755"/>
      <c r="BJ35" s="765"/>
      <c r="BK35" s="766"/>
      <c r="BL35" s="767"/>
      <c r="BM35" s="251" t="s">
        <v>73</v>
      </c>
      <c r="BN35" s="247" t="s">
        <v>75</v>
      </c>
      <c r="BO35" s="249" t="s">
        <v>75</v>
      </c>
      <c r="BQ35" s="755"/>
      <c r="BR35" s="765"/>
      <c r="BS35" s="766"/>
      <c r="BT35" s="767"/>
      <c r="BU35" s="251" t="s">
        <v>73</v>
      </c>
      <c r="BV35" s="247" t="s">
        <v>75</v>
      </c>
      <c r="BW35" s="249" t="s">
        <v>75</v>
      </c>
      <c r="BX35" s="755"/>
      <c r="BY35" s="765"/>
      <c r="BZ35" s="766"/>
      <c r="CA35" s="767"/>
      <c r="CB35" s="251" t="s">
        <v>73</v>
      </c>
      <c r="CC35" s="247" t="s">
        <v>75</v>
      </c>
      <c r="CD35" s="249" t="s">
        <v>75</v>
      </c>
      <c r="CF35" s="755"/>
      <c r="CG35" s="765"/>
      <c r="CH35" s="766"/>
      <c r="CI35" s="767"/>
      <c r="CJ35" s="251" t="s">
        <v>73</v>
      </c>
      <c r="CK35" s="247" t="s">
        <v>75</v>
      </c>
      <c r="CL35" s="249" t="s">
        <v>75</v>
      </c>
      <c r="CM35" s="755"/>
      <c r="CN35" s="765"/>
      <c r="CO35" s="766"/>
      <c r="CP35" s="767"/>
      <c r="CQ35" s="251" t="s">
        <v>73</v>
      </c>
      <c r="CR35" s="247" t="s">
        <v>75</v>
      </c>
      <c r="CS35" s="249" t="s">
        <v>75</v>
      </c>
      <c r="CU35" s="755"/>
      <c r="CV35" s="765"/>
      <c r="CW35" s="766"/>
      <c r="CX35" s="767"/>
      <c r="CY35" s="251" t="s">
        <v>73</v>
      </c>
      <c r="CZ35" s="247" t="s">
        <v>75</v>
      </c>
      <c r="DA35" s="249" t="s">
        <v>75</v>
      </c>
      <c r="DB35" s="755"/>
      <c r="DC35" s="765"/>
      <c r="DD35" s="766"/>
      <c r="DE35" s="767"/>
      <c r="DF35" s="251" t="s">
        <v>73</v>
      </c>
      <c r="DG35" s="247" t="s">
        <v>75</v>
      </c>
      <c r="DH35" s="249" t="s">
        <v>75</v>
      </c>
      <c r="DJ35" s="755"/>
      <c r="DK35" s="765"/>
      <c r="DL35" s="766"/>
      <c r="DM35" s="767"/>
      <c r="DN35" s="251" t="s">
        <v>73</v>
      </c>
      <c r="DO35" s="247" t="s">
        <v>75</v>
      </c>
      <c r="DP35" s="249" t="s">
        <v>75</v>
      </c>
      <c r="DQ35" s="755"/>
      <c r="DR35" s="765"/>
      <c r="DS35" s="766"/>
      <c r="DT35" s="767"/>
      <c r="DU35" s="251" t="s">
        <v>73</v>
      </c>
      <c r="DV35" s="247" t="s">
        <v>75</v>
      </c>
      <c r="DW35" s="249" t="s">
        <v>75</v>
      </c>
      <c r="DY35" s="755"/>
      <c r="DZ35" s="765"/>
      <c r="EA35" s="766"/>
      <c r="EB35" s="767"/>
      <c r="EC35" s="251" t="s">
        <v>73</v>
      </c>
      <c r="ED35" s="247" t="s">
        <v>75</v>
      </c>
      <c r="EE35" s="249" t="s">
        <v>75</v>
      </c>
      <c r="EF35" s="755"/>
      <c r="EG35" s="765"/>
      <c r="EH35" s="766"/>
      <c r="EI35" s="767"/>
      <c r="EJ35" s="251" t="s">
        <v>73</v>
      </c>
      <c r="EK35" s="247" t="s">
        <v>75</v>
      </c>
      <c r="EL35" s="249" t="s">
        <v>75</v>
      </c>
      <c r="EN35" s="755"/>
      <c r="EO35" s="765"/>
      <c r="EP35" s="766"/>
      <c r="EQ35" s="767"/>
      <c r="ER35" s="251" t="s">
        <v>73</v>
      </c>
      <c r="ES35" s="247" t="s">
        <v>75</v>
      </c>
      <c r="ET35" s="249" t="s">
        <v>75</v>
      </c>
      <c r="EU35" s="755"/>
      <c r="EV35" s="765"/>
      <c r="EW35" s="766"/>
      <c r="EX35" s="767"/>
      <c r="EY35" s="251" t="s">
        <v>73</v>
      </c>
      <c r="EZ35" s="247" t="s">
        <v>75</v>
      </c>
      <c r="FA35" s="249" t="s">
        <v>75</v>
      </c>
      <c r="FC35" s="755"/>
      <c r="FD35" s="765"/>
      <c r="FE35" s="766"/>
      <c r="FF35" s="767"/>
      <c r="FG35" s="251" t="s">
        <v>73</v>
      </c>
      <c r="FH35" s="247" t="s">
        <v>75</v>
      </c>
      <c r="FI35" s="249" t="s">
        <v>75</v>
      </c>
      <c r="FJ35" s="755"/>
      <c r="FK35" s="765"/>
      <c r="FL35" s="766"/>
      <c r="FM35" s="767"/>
      <c r="FN35" s="251" t="s">
        <v>73</v>
      </c>
      <c r="FO35" s="247" t="s">
        <v>75</v>
      </c>
      <c r="FP35" s="249" t="s">
        <v>75</v>
      </c>
      <c r="FR35" s="755"/>
      <c r="FS35" s="765"/>
      <c r="FT35" s="766"/>
      <c r="FU35" s="767"/>
      <c r="FV35" s="251" t="s">
        <v>73</v>
      </c>
      <c r="FW35" s="247" t="s">
        <v>75</v>
      </c>
      <c r="FX35" s="249" t="s">
        <v>75</v>
      </c>
    </row>
    <row r="36" spans="1:180" ht="14.45" customHeight="1">
      <c r="A36" s="233"/>
      <c r="B36" s="185"/>
      <c r="C36" s="186"/>
      <c r="D36" s="187"/>
      <c r="E36" s="233"/>
      <c r="F36" s="233"/>
      <c r="G36" s="233"/>
      <c r="I36" s="233"/>
      <c r="J36" s="185"/>
      <c r="K36" s="186"/>
      <c r="L36" s="187"/>
      <c r="M36" s="233"/>
      <c r="N36" s="233"/>
      <c r="O36" s="233"/>
      <c r="P36" s="233"/>
      <c r="Q36" s="185"/>
      <c r="R36" s="186"/>
      <c r="S36" s="187"/>
      <c r="T36" s="233"/>
      <c r="U36" s="233"/>
      <c r="V36" s="233"/>
      <c r="X36" s="233"/>
      <c r="Y36" s="185"/>
      <c r="Z36" s="186"/>
      <c r="AA36" s="187"/>
      <c r="AB36" s="233"/>
      <c r="AC36" s="233"/>
      <c r="AD36" s="233"/>
      <c r="AE36" s="233"/>
      <c r="AF36" s="185"/>
      <c r="AG36" s="186"/>
      <c r="AH36" s="187"/>
      <c r="AI36" s="233"/>
      <c r="AJ36" s="233"/>
      <c r="AK36" s="233"/>
      <c r="AM36" s="233"/>
      <c r="AN36" s="185"/>
      <c r="AO36" s="186"/>
      <c r="AP36" s="187"/>
      <c r="AQ36" s="233"/>
      <c r="AR36" s="233"/>
      <c r="AS36" s="233"/>
      <c r="AT36" s="233"/>
      <c r="AU36" s="185"/>
      <c r="AV36" s="186"/>
      <c r="AW36" s="187"/>
      <c r="AX36" s="233"/>
      <c r="AY36" s="233"/>
      <c r="AZ36" s="233"/>
      <c r="BB36" s="233"/>
      <c r="BC36" s="185"/>
      <c r="BD36" s="186"/>
      <c r="BE36" s="187"/>
      <c r="BF36" s="233"/>
      <c r="BG36" s="233"/>
      <c r="BH36" s="233"/>
      <c r="BI36" s="233"/>
      <c r="BJ36" s="185"/>
      <c r="BK36" s="186"/>
      <c r="BL36" s="187"/>
      <c r="BM36" s="233"/>
      <c r="BN36" s="233"/>
      <c r="BO36" s="233"/>
      <c r="BQ36" s="233"/>
      <c r="BR36" s="185"/>
      <c r="BS36" s="186"/>
      <c r="BT36" s="187"/>
      <c r="BU36" s="233"/>
      <c r="BV36" s="233"/>
      <c r="BW36" s="233"/>
      <c r="BX36" s="233"/>
      <c r="BY36" s="185"/>
      <c r="BZ36" s="186"/>
      <c r="CA36" s="187"/>
      <c r="CB36" s="233"/>
      <c r="CC36" s="233"/>
      <c r="CD36" s="233"/>
      <c r="CF36" s="233"/>
      <c r="CG36" s="185"/>
      <c r="CH36" s="186"/>
      <c r="CI36" s="187"/>
      <c r="CJ36" s="233"/>
      <c r="CK36" s="233"/>
      <c r="CL36" s="233"/>
      <c r="CM36" s="233"/>
      <c r="CN36" s="185"/>
      <c r="CO36" s="186"/>
      <c r="CP36" s="187"/>
      <c r="CQ36" s="233"/>
      <c r="CR36" s="233"/>
      <c r="CS36" s="233"/>
      <c r="CU36" s="233"/>
      <c r="CV36" s="185"/>
      <c r="CW36" s="186"/>
      <c r="CX36" s="187"/>
      <c r="CY36" s="233"/>
      <c r="CZ36" s="233"/>
      <c r="DA36" s="233"/>
      <c r="DB36" s="233"/>
      <c r="DC36" s="185"/>
      <c r="DD36" s="186"/>
      <c r="DE36" s="187"/>
      <c r="DF36" s="233"/>
      <c r="DG36" s="233"/>
      <c r="DH36" s="233"/>
      <c r="DJ36" s="233"/>
      <c r="DK36" s="185"/>
      <c r="DL36" s="186"/>
      <c r="DM36" s="187"/>
      <c r="DN36" s="233"/>
      <c r="DO36" s="233"/>
      <c r="DP36" s="233"/>
      <c r="DQ36" s="233"/>
      <c r="DR36" s="185"/>
      <c r="DS36" s="186"/>
      <c r="DT36" s="187"/>
      <c r="DU36" s="233"/>
      <c r="DV36" s="233"/>
      <c r="DW36" s="233"/>
      <c r="DY36" s="233"/>
      <c r="DZ36" s="185"/>
      <c r="EA36" s="186"/>
      <c r="EB36" s="187"/>
      <c r="EC36" s="233"/>
      <c r="ED36" s="233"/>
      <c r="EE36" s="233"/>
      <c r="EF36" s="233"/>
      <c r="EG36" s="185"/>
      <c r="EH36" s="186"/>
      <c r="EI36" s="187"/>
      <c r="EJ36" s="233"/>
      <c r="EK36" s="233"/>
      <c r="EL36" s="233"/>
      <c r="EN36" s="233"/>
      <c r="EO36" s="185"/>
      <c r="EP36" s="186"/>
      <c r="EQ36" s="187"/>
      <c r="ER36" s="233"/>
      <c r="ES36" s="233"/>
      <c r="ET36" s="233"/>
      <c r="EU36" s="233"/>
      <c r="EV36" s="185"/>
      <c r="EW36" s="186"/>
      <c r="EX36" s="187"/>
      <c r="EY36" s="233"/>
      <c r="EZ36" s="233"/>
      <c r="FA36" s="233"/>
      <c r="FC36" s="233"/>
      <c r="FD36" s="185"/>
      <c r="FE36" s="186"/>
      <c r="FF36" s="187"/>
      <c r="FG36" s="233"/>
      <c r="FH36" s="233"/>
      <c r="FI36" s="233"/>
      <c r="FJ36" s="233"/>
      <c r="FK36" s="185"/>
      <c r="FL36" s="186"/>
      <c r="FM36" s="187"/>
      <c r="FN36" s="233"/>
      <c r="FO36" s="233"/>
      <c r="FP36" s="233"/>
      <c r="FR36" s="233"/>
      <c r="FS36" s="185"/>
      <c r="FT36" s="186"/>
      <c r="FU36" s="187"/>
      <c r="FV36" s="233"/>
      <c r="FW36" s="233"/>
      <c r="FX36" s="233"/>
    </row>
    <row r="37" spans="1:180" ht="14.45" customHeight="1">
      <c r="A37" s="241"/>
      <c r="B37" s="242"/>
      <c r="C37" s="243"/>
      <c r="D37" s="244"/>
      <c r="E37" s="241"/>
      <c r="F37" s="241"/>
      <c r="G37" s="241"/>
      <c r="I37" s="241"/>
      <c r="J37" s="242"/>
      <c r="K37" s="243"/>
      <c r="L37" s="244"/>
      <c r="M37" s="241"/>
      <c r="N37" s="241"/>
      <c r="O37" s="241"/>
      <c r="P37" s="241"/>
      <c r="Q37" s="242"/>
      <c r="R37" s="243"/>
      <c r="S37" s="244"/>
      <c r="T37" s="241"/>
      <c r="U37" s="241"/>
      <c r="V37" s="241"/>
      <c r="X37" s="234"/>
      <c r="Y37" s="230"/>
      <c r="Z37" s="231"/>
      <c r="AA37" s="232"/>
      <c r="AB37" s="234"/>
      <c r="AC37" s="234"/>
      <c r="AD37" s="234"/>
      <c r="AE37" s="234"/>
      <c r="AF37" s="230"/>
      <c r="AG37" s="231"/>
      <c r="AH37" s="232"/>
      <c r="AI37" s="234"/>
      <c r="AJ37" s="234"/>
      <c r="AK37" s="234"/>
      <c r="AM37" s="234"/>
      <c r="AN37" s="230"/>
      <c r="AO37" s="231"/>
      <c r="AP37" s="232"/>
      <c r="AQ37" s="234"/>
      <c r="AR37" s="234"/>
      <c r="AS37" s="234"/>
      <c r="AT37" s="234"/>
      <c r="AU37" s="230"/>
      <c r="AV37" s="231"/>
      <c r="AW37" s="232"/>
      <c r="AX37" s="234"/>
      <c r="AY37" s="234"/>
      <c r="AZ37" s="234"/>
      <c r="BB37" s="234"/>
      <c r="BC37" s="230"/>
      <c r="BD37" s="231"/>
      <c r="BE37" s="232"/>
      <c r="BF37" s="234"/>
      <c r="BG37" s="234"/>
      <c r="BH37" s="234"/>
      <c r="BI37" s="234"/>
      <c r="BJ37" s="230"/>
      <c r="BK37" s="231"/>
      <c r="BL37" s="232"/>
      <c r="BM37" s="234"/>
      <c r="BN37" s="234"/>
      <c r="BO37" s="234"/>
      <c r="BQ37" s="234"/>
      <c r="BR37" s="230"/>
      <c r="BS37" s="231"/>
      <c r="BT37" s="232"/>
      <c r="BU37" s="234"/>
      <c r="BV37" s="234"/>
      <c r="BW37" s="234"/>
      <c r="BX37" s="234"/>
      <c r="BY37" s="230"/>
      <c r="BZ37" s="231"/>
      <c r="CA37" s="232"/>
      <c r="CB37" s="234"/>
      <c r="CC37" s="234"/>
      <c r="CD37" s="234"/>
      <c r="CF37" s="234"/>
      <c r="CG37" s="230"/>
      <c r="CH37" s="231"/>
      <c r="CI37" s="232"/>
      <c r="CJ37" s="234"/>
      <c r="CK37" s="234"/>
      <c r="CL37" s="234"/>
      <c r="CM37" s="234"/>
      <c r="CN37" s="230"/>
      <c r="CO37" s="231"/>
      <c r="CP37" s="232"/>
      <c r="CQ37" s="234"/>
      <c r="CR37" s="234"/>
      <c r="CS37" s="234"/>
      <c r="CU37" s="234"/>
      <c r="CV37" s="230"/>
      <c r="CW37" s="231"/>
      <c r="CX37" s="232"/>
      <c r="CY37" s="234"/>
      <c r="CZ37" s="234"/>
      <c r="DA37" s="234"/>
      <c r="DB37" s="234"/>
      <c r="DC37" s="230"/>
      <c r="DD37" s="231"/>
      <c r="DE37" s="232"/>
      <c r="DF37" s="234"/>
      <c r="DG37" s="234"/>
      <c r="DH37" s="234"/>
      <c r="DJ37" s="234"/>
      <c r="DK37" s="230"/>
      <c r="DL37" s="231"/>
      <c r="DM37" s="232"/>
      <c r="DN37" s="234"/>
      <c r="DO37" s="234"/>
      <c r="DP37" s="234"/>
      <c r="DQ37" s="234"/>
      <c r="DR37" s="230"/>
      <c r="DS37" s="231"/>
      <c r="DT37" s="232"/>
      <c r="DU37" s="234"/>
      <c r="DV37" s="234"/>
      <c r="DW37" s="234"/>
      <c r="DY37" s="234"/>
      <c r="DZ37" s="230"/>
      <c r="EA37" s="231"/>
      <c r="EB37" s="232"/>
      <c r="EC37" s="234"/>
      <c r="ED37" s="234"/>
      <c r="EE37" s="234"/>
      <c r="EF37" s="234"/>
      <c r="EG37" s="230"/>
      <c r="EH37" s="231"/>
      <c r="EI37" s="232"/>
      <c r="EJ37" s="234"/>
      <c r="EK37" s="234"/>
      <c r="EL37" s="234"/>
      <c r="EN37" s="234"/>
      <c r="EO37" s="230"/>
      <c r="EP37" s="231"/>
      <c r="EQ37" s="232"/>
      <c r="ER37" s="234"/>
      <c r="ES37" s="234"/>
      <c r="ET37" s="234"/>
      <c r="EU37" s="234"/>
      <c r="EV37" s="230"/>
      <c r="EW37" s="231"/>
      <c r="EX37" s="232"/>
      <c r="EY37" s="234"/>
      <c r="EZ37" s="234"/>
      <c r="FA37" s="234"/>
      <c r="FC37" s="234"/>
      <c r="FD37" s="230"/>
      <c r="FE37" s="231"/>
      <c r="FF37" s="232"/>
      <c r="FG37" s="234"/>
      <c r="FH37" s="234"/>
      <c r="FI37" s="234"/>
      <c r="FJ37" s="234"/>
      <c r="FK37" s="230"/>
      <c r="FL37" s="231"/>
      <c r="FM37" s="232"/>
      <c r="FN37" s="234"/>
      <c r="FO37" s="234"/>
      <c r="FP37" s="234"/>
      <c r="FR37" s="234"/>
      <c r="FS37" s="230"/>
      <c r="FT37" s="231"/>
      <c r="FU37" s="232"/>
      <c r="FV37" s="234"/>
      <c r="FW37" s="234"/>
      <c r="FX37" s="234"/>
    </row>
    <row r="38" spans="1:180" ht="12.75" customHeight="1">
      <c r="A38" s="157"/>
      <c r="B38" s="93"/>
      <c r="C38" s="35"/>
      <c r="D38" s="191"/>
      <c r="E38" s="157"/>
      <c r="F38" s="157"/>
      <c r="G38" s="157"/>
      <c r="I38" s="157"/>
      <c r="J38" s="93"/>
      <c r="K38" s="35"/>
      <c r="L38" s="191"/>
      <c r="M38" s="157"/>
      <c r="N38" s="157"/>
      <c r="O38" s="157"/>
      <c r="P38" s="157"/>
      <c r="Q38" s="93"/>
      <c r="R38" s="35"/>
      <c r="S38" s="191"/>
      <c r="T38" s="157"/>
      <c r="U38" s="157"/>
      <c r="V38" s="157"/>
      <c r="X38" s="157"/>
      <c r="Y38" s="93"/>
      <c r="Z38" s="35"/>
      <c r="AA38" s="191"/>
      <c r="AB38" s="157"/>
      <c r="AC38" s="157"/>
      <c r="AD38" s="157"/>
      <c r="AE38" s="157"/>
      <c r="AF38" s="93"/>
      <c r="AG38" s="35"/>
      <c r="AH38" s="191"/>
      <c r="AI38" s="157"/>
      <c r="AJ38" s="157"/>
      <c r="AK38" s="157"/>
      <c r="AM38" s="157"/>
      <c r="AN38" s="93"/>
      <c r="AO38" s="35"/>
      <c r="AP38" s="191"/>
      <c r="AQ38" s="157"/>
      <c r="AR38" s="157"/>
      <c r="AS38" s="157"/>
      <c r="AT38" s="157"/>
      <c r="AU38" s="93"/>
      <c r="AV38" s="35"/>
      <c r="AW38" s="191"/>
      <c r="AX38" s="157"/>
      <c r="AY38" s="157"/>
      <c r="AZ38" s="157"/>
      <c r="BB38" s="157"/>
      <c r="BC38" s="93"/>
      <c r="BD38" s="35"/>
      <c r="BE38" s="191"/>
      <c r="BF38" s="157"/>
      <c r="BG38" s="157"/>
      <c r="BH38" s="157"/>
      <c r="BI38" s="157"/>
      <c r="BJ38" s="93"/>
      <c r="BK38" s="35"/>
      <c r="BL38" s="191"/>
      <c r="BM38" s="157"/>
      <c r="BN38" s="157"/>
      <c r="BO38" s="157"/>
      <c r="BQ38" s="157"/>
      <c r="BR38" s="93"/>
      <c r="BS38" s="35"/>
      <c r="BT38" s="191"/>
      <c r="BU38" s="157"/>
      <c r="BV38" s="157"/>
      <c r="BW38" s="157"/>
      <c r="BX38" s="157"/>
      <c r="BY38" s="93"/>
      <c r="BZ38" s="35"/>
      <c r="CA38" s="191"/>
      <c r="CB38" s="157"/>
      <c r="CC38" s="157"/>
      <c r="CD38" s="157"/>
      <c r="CF38" s="157"/>
      <c r="CG38" s="93"/>
      <c r="CH38" s="35"/>
      <c r="CI38" s="191"/>
      <c r="CJ38" s="157"/>
      <c r="CK38" s="157"/>
      <c r="CL38" s="157"/>
      <c r="CM38" s="157"/>
      <c r="CN38" s="93"/>
      <c r="CO38" s="35"/>
      <c r="CP38" s="191"/>
      <c r="CQ38" s="157"/>
      <c r="CR38" s="157"/>
      <c r="CS38" s="157"/>
      <c r="CU38" s="157"/>
      <c r="CV38" s="93"/>
      <c r="CW38" s="35"/>
      <c r="CX38" s="191"/>
      <c r="CY38" s="157"/>
      <c r="CZ38" s="157"/>
      <c r="DA38" s="157"/>
      <c r="DB38" s="157"/>
      <c r="DC38" s="93"/>
      <c r="DD38" s="35"/>
      <c r="DE38" s="191"/>
      <c r="DF38" s="157"/>
      <c r="DG38" s="157"/>
      <c r="DH38" s="157"/>
      <c r="DJ38" s="157"/>
      <c r="DK38" s="93"/>
      <c r="DL38" s="35"/>
      <c r="DM38" s="191"/>
      <c r="DN38" s="157"/>
      <c r="DO38" s="157"/>
      <c r="DP38" s="157"/>
      <c r="DQ38" s="157"/>
      <c r="DR38" s="93"/>
      <c r="DS38" s="35"/>
      <c r="DT38" s="191"/>
      <c r="DU38" s="157"/>
      <c r="DV38" s="157"/>
      <c r="DW38" s="157"/>
      <c r="DY38" s="157"/>
      <c r="DZ38" s="93"/>
      <c r="EA38" s="35"/>
      <c r="EB38" s="191"/>
      <c r="EC38" s="157"/>
      <c r="ED38" s="157"/>
      <c r="EE38" s="157"/>
      <c r="EF38" s="157"/>
      <c r="EG38" s="93"/>
      <c r="EH38" s="35"/>
      <c r="EI38" s="191"/>
      <c r="EJ38" s="157"/>
      <c r="EK38" s="157"/>
      <c r="EL38" s="157"/>
      <c r="EN38" s="157"/>
      <c r="EO38" s="93"/>
      <c r="EP38" s="35"/>
      <c r="EQ38" s="191"/>
      <c r="ER38" s="157"/>
      <c r="ES38" s="157"/>
      <c r="ET38" s="157"/>
      <c r="EU38" s="157"/>
      <c r="EV38" s="93"/>
      <c r="EW38" s="35"/>
      <c r="EX38" s="191"/>
      <c r="EY38" s="157"/>
      <c r="EZ38" s="157"/>
      <c r="FA38" s="157"/>
      <c r="FC38" s="157"/>
      <c r="FD38" s="93"/>
      <c r="FE38" s="35"/>
      <c r="FF38" s="191"/>
      <c r="FG38" s="157"/>
      <c r="FH38" s="157"/>
      <c r="FI38" s="157"/>
      <c r="FJ38" s="157"/>
      <c r="FK38" s="93"/>
      <c r="FL38" s="35"/>
      <c r="FM38" s="191"/>
      <c r="FN38" s="157"/>
      <c r="FO38" s="157"/>
      <c r="FP38" s="157"/>
      <c r="FR38" s="157"/>
      <c r="FS38" s="93"/>
      <c r="FT38" s="35"/>
      <c r="FU38" s="191"/>
      <c r="FV38" s="157"/>
      <c r="FW38" s="157"/>
      <c r="FX38" s="157"/>
    </row>
    <row r="39" spans="1:180" ht="14.45" customHeight="1">
      <c r="A39" s="241"/>
      <c r="B39" s="242"/>
      <c r="C39" s="243"/>
      <c r="D39" s="244"/>
      <c r="E39" s="241"/>
      <c r="F39" s="241"/>
      <c r="G39" s="241"/>
      <c r="I39" s="241"/>
      <c r="J39" s="242"/>
      <c r="K39" s="243"/>
      <c r="L39" s="244"/>
      <c r="M39" s="241"/>
      <c r="N39" s="241"/>
      <c r="O39" s="241"/>
      <c r="P39" s="241"/>
      <c r="Q39" s="242"/>
      <c r="R39" s="243"/>
      <c r="S39" s="244"/>
      <c r="T39" s="241"/>
      <c r="U39" s="241"/>
      <c r="V39" s="241"/>
      <c r="X39" s="234"/>
      <c r="Y39" s="230"/>
      <c r="Z39" s="231"/>
      <c r="AA39" s="232"/>
      <c r="AB39" s="234"/>
      <c r="AC39" s="234"/>
      <c r="AD39" s="234"/>
      <c r="AE39" s="234"/>
      <c r="AF39" s="230"/>
      <c r="AG39" s="231"/>
      <c r="AH39" s="232"/>
      <c r="AI39" s="234"/>
      <c r="AJ39" s="234"/>
      <c r="AK39" s="234"/>
      <c r="AM39" s="234"/>
      <c r="AN39" s="230"/>
      <c r="AO39" s="231"/>
      <c r="AP39" s="232"/>
      <c r="AQ39" s="234"/>
      <c r="AR39" s="234"/>
      <c r="AS39" s="234"/>
      <c r="AT39" s="234"/>
      <c r="AU39" s="230"/>
      <c r="AV39" s="231"/>
      <c r="AW39" s="232"/>
      <c r="AX39" s="234"/>
      <c r="AZ39" s="234"/>
      <c r="BB39" s="234"/>
      <c r="BC39" s="230"/>
      <c r="BD39" s="231"/>
      <c r="BE39" s="232"/>
      <c r="BF39" s="234"/>
      <c r="BG39" s="234"/>
      <c r="BH39" s="234"/>
      <c r="BI39" s="234"/>
      <c r="BJ39" s="230"/>
      <c r="BK39" s="231"/>
      <c r="BL39" s="232"/>
      <c r="BM39" s="234"/>
      <c r="BN39" s="234"/>
      <c r="BO39" s="234"/>
      <c r="BQ39" s="234"/>
      <c r="BR39" s="230"/>
      <c r="BS39" s="231"/>
      <c r="BT39" s="232"/>
      <c r="BU39" s="234"/>
      <c r="BV39" s="234"/>
      <c r="BW39" s="234"/>
      <c r="BX39" s="234"/>
      <c r="BY39" s="230"/>
      <c r="BZ39" s="231"/>
      <c r="CA39" s="232"/>
      <c r="CB39" s="234"/>
      <c r="CC39" s="234"/>
      <c r="CD39" s="234"/>
      <c r="CF39" s="234"/>
      <c r="CG39" s="230"/>
      <c r="CH39" s="231"/>
      <c r="CI39" s="232"/>
      <c r="CJ39" s="234"/>
      <c r="CK39" s="234"/>
      <c r="CL39" s="234"/>
      <c r="CM39" s="234"/>
      <c r="CN39" s="230"/>
      <c r="CO39" s="231"/>
      <c r="CP39" s="232"/>
      <c r="CQ39" s="234"/>
      <c r="CR39" s="234"/>
      <c r="CS39" s="234"/>
      <c r="CU39" s="234"/>
      <c r="CV39" s="230"/>
      <c r="CW39" s="231"/>
      <c r="CX39" s="232"/>
      <c r="CY39" s="234"/>
      <c r="CZ39" s="234"/>
      <c r="DA39" s="234"/>
      <c r="DB39" s="234"/>
      <c r="DC39" s="230"/>
      <c r="DD39" s="231"/>
      <c r="DE39" s="232"/>
      <c r="DF39" s="234"/>
      <c r="DG39" s="234"/>
      <c r="DH39" s="234"/>
      <c r="DJ39" s="234"/>
      <c r="DK39" s="230"/>
      <c r="DL39" s="231"/>
      <c r="DM39" s="232"/>
      <c r="DN39" s="234"/>
      <c r="DO39" s="234"/>
      <c r="DP39" s="234"/>
      <c r="DQ39" s="234"/>
      <c r="DR39" s="230"/>
      <c r="DS39" s="231"/>
      <c r="DT39" s="232"/>
      <c r="DU39" s="234"/>
      <c r="DV39" s="234"/>
      <c r="DW39" s="234"/>
      <c r="DY39" s="234"/>
      <c r="DZ39" s="230"/>
      <c r="EA39" s="231"/>
      <c r="EB39" s="232"/>
      <c r="EC39" s="234"/>
      <c r="ED39" s="234"/>
      <c r="EE39" s="234"/>
      <c r="EF39" s="234"/>
      <c r="EG39" s="230"/>
      <c r="EH39" s="231"/>
      <c r="EI39" s="232"/>
      <c r="EJ39" s="234"/>
      <c r="EK39" s="234"/>
      <c r="EL39" s="234"/>
      <c r="EN39" s="234"/>
      <c r="EO39" s="230"/>
      <c r="EP39" s="231"/>
      <c r="EQ39" s="232"/>
      <c r="ER39" s="234"/>
      <c r="ES39" s="234"/>
      <c r="ET39" s="234"/>
      <c r="EU39" s="234"/>
      <c r="EV39" s="230"/>
      <c r="EW39" s="231"/>
      <c r="EX39" s="232"/>
      <c r="EY39" s="234"/>
      <c r="EZ39" s="234"/>
      <c r="FA39" s="234"/>
      <c r="FC39" s="234"/>
      <c r="FD39" s="230"/>
      <c r="FE39" s="231"/>
      <c r="FF39" s="232"/>
      <c r="FG39" s="234"/>
      <c r="FH39" s="234"/>
      <c r="FI39" s="234"/>
      <c r="FJ39" s="234"/>
      <c r="FK39" s="230"/>
      <c r="FL39" s="231"/>
      <c r="FM39" s="232"/>
      <c r="FN39" s="234"/>
      <c r="FO39" s="234"/>
      <c r="FP39" s="234"/>
      <c r="FR39" s="234"/>
      <c r="FS39" s="230"/>
      <c r="FT39" s="231"/>
      <c r="FU39" s="232"/>
      <c r="FV39" s="234"/>
      <c r="FW39" s="234"/>
      <c r="FX39" s="234"/>
    </row>
    <row r="40" spans="1:180" ht="14.45" customHeight="1">
      <c r="A40" s="157"/>
      <c r="B40" s="93"/>
      <c r="C40" s="35"/>
      <c r="D40" s="191"/>
      <c r="E40" s="157"/>
      <c r="F40" s="157"/>
      <c r="G40" s="157"/>
      <c r="I40" s="157"/>
      <c r="J40" s="93"/>
      <c r="K40" s="35"/>
      <c r="L40" s="191"/>
      <c r="M40" s="157"/>
      <c r="N40" s="157"/>
      <c r="O40" s="157"/>
      <c r="P40" s="157"/>
      <c r="Q40" s="93"/>
      <c r="R40" s="35"/>
      <c r="S40" s="191"/>
      <c r="T40" s="157"/>
      <c r="U40" s="157"/>
      <c r="V40" s="157"/>
      <c r="X40" s="157"/>
      <c r="Y40" s="93"/>
      <c r="Z40" s="35"/>
      <c r="AA40" s="191"/>
      <c r="AB40" s="157"/>
      <c r="AC40" s="157"/>
      <c r="AD40" s="157"/>
      <c r="AE40" s="157"/>
      <c r="AF40" s="93"/>
      <c r="AG40" s="35"/>
      <c r="AH40" s="191"/>
      <c r="AI40" s="157"/>
      <c r="AJ40" s="157"/>
      <c r="AK40" s="157"/>
      <c r="AM40" s="157"/>
      <c r="AN40" s="93"/>
      <c r="AO40" s="35"/>
      <c r="AP40" s="191"/>
      <c r="AQ40" s="157"/>
      <c r="AR40" s="157"/>
      <c r="AS40" s="157"/>
      <c r="AT40" s="157"/>
      <c r="AU40" s="93"/>
      <c r="AV40" s="35"/>
      <c r="AW40" s="191"/>
      <c r="AX40" s="157"/>
      <c r="AY40" s="157"/>
      <c r="AZ40" s="157"/>
      <c r="BB40" s="157"/>
      <c r="BC40" s="93"/>
      <c r="BD40" s="35"/>
      <c r="BE40" s="191"/>
      <c r="BF40" s="157"/>
      <c r="BG40" s="157"/>
      <c r="BH40" s="157"/>
      <c r="BI40" s="157"/>
      <c r="BJ40" s="93"/>
      <c r="BK40" s="35"/>
      <c r="BL40" s="191"/>
      <c r="BM40" s="157"/>
      <c r="BN40" s="157"/>
      <c r="BO40" s="157"/>
      <c r="BQ40" s="157"/>
      <c r="BR40" s="93"/>
      <c r="BS40" s="35"/>
      <c r="BT40" s="191"/>
      <c r="BU40" s="157"/>
      <c r="BV40" s="157"/>
      <c r="BW40" s="157"/>
      <c r="BX40" s="157"/>
      <c r="BY40" s="93"/>
      <c r="BZ40" s="35"/>
      <c r="CA40" s="191"/>
      <c r="CB40" s="157"/>
      <c r="CC40" s="157"/>
      <c r="CD40" s="157"/>
      <c r="CF40" s="157"/>
      <c r="CG40" s="93"/>
      <c r="CH40" s="35"/>
      <c r="CI40" s="191"/>
      <c r="CJ40" s="157"/>
      <c r="CK40" s="157"/>
      <c r="CL40" s="157"/>
      <c r="CM40" s="157"/>
      <c r="CN40" s="93"/>
      <c r="CO40" s="35"/>
      <c r="CP40" s="191"/>
      <c r="CQ40" s="157"/>
      <c r="CR40" s="157"/>
      <c r="CS40" s="157"/>
      <c r="CU40" s="157"/>
      <c r="CV40" s="93"/>
      <c r="CW40" s="35"/>
      <c r="CX40" s="191"/>
      <c r="CY40" s="157"/>
      <c r="CZ40" s="157"/>
      <c r="DA40" s="157"/>
      <c r="DB40" s="157"/>
      <c r="DC40" s="93"/>
      <c r="DD40" s="35"/>
      <c r="DE40" s="191"/>
      <c r="DF40" s="157"/>
      <c r="DG40" s="157"/>
      <c r="DH40" s="157"/>
      <c r="DJ40" s="157"/>
      <c r="DK40" s="93"/>
      <c r="DL40" s="35"/>
      <c r="DM40" s="191"/>
      <c r="DN40" s="157"/>
      <c r="DO40" s="157"/>
      <c r="DP40" s="157"/>
      <c r="DQ40" s="157"/>
      <c r="DR40" s="93"/>
      <c r="DS40" s="35"/>
      <c r="DT40" s="191"/>
      <c r="DU40" s="157"/>
      <c r="DV40" s="157"/>
      <c r="DW40" s="157"/>
      <c r="DY40" s="157"/>
      <c r="DZ40" s="93"/>
      <c r="EA40" s="35"/>
      <c r="EB40" s="191"/>
      <c r="EC40" s="157"/>
      <c r="ED40" s="157"/>
      <c r="EE40" s="157"/>
      <c r="EF40" s="157"/>
      <c r="EG40" s="93"/>
      <c r="EH40" s="35"/>
      <c r="EI40" s="191"/>
      <c r="EJ40" s="157"/>
      <c r="EK40" s="157"/>
      <c r="EL40" s="349"/>
      <c r="EN40" s="157"/>
      <c r="EO40" s="93"/>
      <c r="EP40" s="35"/>
      <c r="EQ40" s="191"/>
      <c r="ER40" s="157"/>
      <c r="ES40" s="157"/>
      <c r="ET40" s="157"/>
      <c r="EU40" s="157"/>
      <c r="EV40" s="93"/>
      <c r="EW40" s="35"/>
      <c r="EX40" s="191"/>
      <c r="EY40" s="157"/>
      <c r="EZ40" s="157"/>
      <c r="FA40" s="157"/>
      <c r="FC40" s="157"/>
      <c r="FD40" s="93"/>
      <c r="FE40" s="35"/>
      <c r="FF40" s="191"/>
      <c r="FG40" s="157"/>
      <c r="FH40" s="157"/>
      <c r="FI40" s="157"/>
      <c r="FJ40" s="157"/>
      <c r="FK40" s="93"/>
      <c r="FL40" s="35"/>
      <c r="FM40" s="191"/>
      <c r="FN40" s="157"/>
      <c r="FO40" s="157"/>
      <c r="FP40" s="157"/>
      <c r="FR40" s="157"/>
      <c r="FS40" s="93"/>
      <c r="FT40" s="35"/>
      <c r="FU40" s="191"/>
      <c r="FV40" s="157"/>
      <c r="FW40" s="157"/>
      <c r="FX40" s="157"/>
    </row>
    <row r="41" spans="1:180" ht="14.45" customHeight="1">
      <c r="A41" s="241"/>
      <c r="B41" s="242"/>
      <c r="C41" s="243"/>
      <c r="D41" s="244"/>
      <c r="E41" s="241"/>
      <c r="F41" s="241"/>
      <c r="G41" s="241"/>
      <c r="I41" s="241"/>
      <c r="J41" s="242"/>
      <c r="K41" s="243"/>
      <c r="L41" s="244"/>
      <c r="M41" s="241"/>
      <c r="N41" s="241"/>
      <c r="O41" s="241"/>
      <c r="P41" s="241"/>
      <c r="Q41" s="242"/>
      <c r="R41" s="243"/>
      <c r="S41" s="244"/>
      <c r="T41" s="241"/>
      <c r="U41" s="241"/>
      <c r="V41" s="241"/>
      <c r="X41" s="234"/>
      <c r="Y41" s="230"/>
      <c r="Z41" s="231"/>
      <c r="AA41" s="232"/>
      <c r="AB41" s="234"/>
      <c r="AC41" s="234"/>
      <c r="AD41" s="234"/>
      <c r="AE41" s="234"/>
      <c r="AF41" s="230"/>
      <c r="AG41" s="231"/>
      <c r="AH41" s="232"/>
      <c r="AI41" s="234"/>
      <c r="AJ41" s="234"/>
      <c r="AK41" s="234"/>
      <c r="AM41" s="234"/>
      <c r="AN41" s="230"/>
      <c r="AO41" s="231"/>
      <c r="AP41" s="232"/>
      <c r="AQ41" s="234"/>
      <c r="AR41" s="234"/>
      <c r="AS41" s="234"/>
      <c r="AT41" s="234"/>
      <c r="AU41" s="230"/>
      <c r="AV41" s="231"/>
      <c r="AW41" s="232"/>
      <c r="AX41" s="234"/>
      <c r="AY41" s="234"/>
      <c r="AZ41" s="234"/>
      <c r="BB41" s="234"/>
      <c r="BC41" s="230"/>
      <c r="BD41" s="231"/>
      <c r="BE41" s="232"/>
      <c r="BF41" s="234"/>
      <c r="BG41" s="234"/>
      <c r="BH41" s="234"/>
      <c r="BI41" s="234"/>
      <c r="BJ41" s="230"/>
      <c r="BK41" s="231"/>
      <c r="BL41" s="232"/>
      <c r="BM41" s="234"/>
      <c r="BN41" s="234"/>
      <c r="BO41" s="234"/>
      <c r="BQ41" s="234"/>
      <c r="BR41" s="230"/>
      <c r="BS41" s="231"/>
      <c r="BT41" s="232"/>
      <c r="BU41" s="234"/>
      <c r="BV41" s="234"/>
      <c r="BW41" s="234"/>
      <c r="BX41" s="234"/>
      <c r="BY41" s="230"/>
      <c r="BZ41" s="231"/>
      <c r="CA41" s="232"/>
      <c r="CB41" s="234"/>
      <c r="CC41" s="234"/>
      <c r="CD41" s="234"/>
      <c r="CF41" s="234"/>
      <c r="CG41" s="230"/>
      <c r="CH41" s="231"/>
      <c r="CI41" s="232"/>
      <c r="CJ41" s="234"/>
      <c r="CK41" s="234"/>
      <c r="CL41" s="234"/>
      <c r="CM41" s="234"/>
      <c r="CN41" s="230"/>
      <c r="CO41" s="231"/>
      <c r="CP41" s="232"/>
      <c r="CQ41" s="234"/>
      <c r="CR41" s="234"/>
      <c r="CS41" s="234"/>
      <c r="CU41" s="234"/>
      <c r="CV41" s="230"/>
      <c r="CW41" s="231"/>
      <c r="CX41" s="232"/>
      <c r="CY41" s="234"/>
      <c r="CZ41" s="234"/>
      <c r="DA41" s="234"/>
      <c r="DB41" s="234"/>
      <c r="DC41" s="230"/>
      <c r="DD41" s="231"/>
      <c r="DE41" s="232"/>
      <c r="DF41" s="234"/>
      <c r="DG41" s="234"/>
      <c r="DH41" s="234"/>
      <c r="DJ41" s="234"/>
      <c r="DK41" s="230"/>
      <c r="DL41" s="231"/>
      <c r="DM41" s="232"/>
      <c r="DN41" s="234"/>
      <c r="DO41" s="234"/>
      <c r="DP41" s="234"/>
      <c r="DQ41" s="234"/>
      <c r="DR41" s="230"/>
      <c r="DS41" s="231"/>
      <c r="DT41" s="232"/>
      <c r="DU41" s="234"/>
      <c r="DV41" s="234"/>
      <c r="DW41" s="234"/>
      <c r="DY41" s="234"/>
      <c r="DZ41" s="230"/>
      <c r="EA41" s="231"/>
      <c r="EB41" s="232"/>
      <c r="EC41" s="234"/>
      <c r="ED41" s="234"/>
      <c r="EE41" s="234"/>
      <c r="EF41" s="234"/>
      <c r="EG41" s="230"/>
      <c r="EH41" s="231"/>
      <c r="EI41" s="232"/>
      <c r="EJ41" s="234"/>
      <c r="EK41" s="234"/>
      <c r="EL41" s="350"/>
      <c r="EN41" s="234"/>
      <c r="EO41" s="230"/>
      <c r="EP41" s="231"/>
      <c r="EQ41" s="232"/>
      <c r="ER41" s="234"/>
      <c r="ES41" s="234"/>
      <c r="ET41" s="234"/>
      <c r="EU41" s="234"/>
      <c r="EV41" s="230"/>
      <c r="EW41" s="231"/>
      <c r="EX41" s="232"/>
      <c r="EY41" s="234"/>
      <c r="EZ41" s="234"/>
      <c r="FA41" s="234"/>
      <c r="FC41" s="234"/>
      <c r="FD41" s="230"/>
      <c r="FE41" s="231"/>
      <c r="FF41" s="232"/>
      <c r="FG41" s="234"/>
      <c r="FH41" s="234"/>
      <c r="FI41" s="234"/>
      <c r="FJ41" s="234"/>
      <c r="FK41" s="230"/>
      <c r="FL41" s="231"/>
      <c r="FM41" s="232"/>
      <c r="FN41" s="234"/>
      <c r="FO41" s="234"/>
      <c r="FP41" s="234"/>
      <c r="FR41" s="234"/>
      <c r="FS41" s="230"/>
      <c r="FT41" s="231"/>
      <c r="FU41" s="232"/>
      <c r="FV41" s="234"/>
      <c r="FW41" s="234"/>
      <c r="FX41" s="234"/>
    </row>
    <row r="42" spans="1:180" ht="14.45" customHeight="1">
      <c r="A42" s="157"/>
      <c r="B42" s="93"/>
      <c r="C42" s="35"/>
      <c r="D42" s="191"/>
      <c r="E42" s="157"/>
      <c r="F42" s="157"/>
      <c r="G42" s="157"/>
      <c r="I42" s="157"/>
      <c r="J42" s="93"/>
      <c r="K42" s="35"/>
      <c r="L42" s="191"/>
      <c r="M42" s="157"/>
      <c r="N42" s="157"/>
      <c r="O42" s="157"/>
      <c r="P42" s="157"/>
      <c r="Q42" s="93"/>
      <c r="R42" s="35"/>
      <c r="S42" s="191"/>
      <c r="T42" s="157"/>
      <c r="U42" s="157"/>
      <c r="V42" s="157"/>
      <c r="X42" s="157"/>
      <c r="Y42" s="93"/>
      <c r="Z42" s="35"/>
      <c r="AA42" s="191"/>
      <c r="AB42" s="157"/>
      <c r="AC42" s="157"/>
      <c r="AD42" s="157"/>
      <c r="AE42" s="157"/>
      <c r="AF42" s="93"/>
      <c r="AG42" s="35"/>
      <c r="AH42" s="191"/>
      <c r="AI42" s="157"/>
      <c r="AJ42" s="157"/>
      <c r="AK42" s="157"/>
      <c r="AM42" s="157"/>
      <c r="AN42" s="93"/>
      <c r="AO42" s="35"/>
      <c r="AP42" s="191"/>
      <c r="AQ42" s="157"/>
      <c r="AR42" s="157"/>
      <c r="AS42" s="157"/>
      <c r="AT42" s="157"/>
      <c r="AU42" s="93"/>
      <c r="AV42" s="35"/>
      <c r="AW42" s="191"/>
      <c r="AX42" s="157"/>
      <c r="AY42" s="157"/>
      <c r="AZ42" s="157"/>
      <c r="BB42" s="157"/>
      <c r="BC42" s="93"/>
      <c r="BD42" s="35"/>
      <c r="BE42" s="191"/>
      <c r="BF42" s="157"/>
      <c r="BG42" s="157"/>
      <c r="BH42" s="157"/>
      <c r="BI42" s="157"/>
      <c r="BJ42" s="93"/>
      <c r="BK42" s="35"/>
      <c r="BL42" s="191"/>
      <c r="BM42" s="157"/>
      <c r="BN42" s="157"/>
      <c r="BO42" s="157"/>
      <c r="BQ42" s="157"/>
      <c r="BR42" s="93"/>
      <c r="BS42" s="35"/>
      <c r="BT42" s="191"/>
      <c r="BU42" s="157"/>
      <c r="BV42" s="157"/>
      <c r="BW42" s="157"/>
      <c r="BX42" s="157"/>
      <c r="BY42" s="93"/>
      <c r="BZ42" s="35"/>
      <c r="CA42" s="191"/>
      <c r="CB42" s="157"/>
      <c r="CC42" s="157"/>
      <c r="CD42" s="157"/>
      <c r="CF42" s="157"/>
      <c r="CG42" s="93"/>
      <c r="CH42" s="35"/>
      <c r="CI42" s="191"/>
      <c r="CJ42" s="157"/>
      <c r="CK42" s="157"/>
      <c r="CL42" s="157"/>
      <c r="CM42" s="157"/>
      <c r="CN42" s="93"/>
      <c r="CO42" s="35"/>
      <c r="CP42" s="191"/>
      <c r="CQ42" s="157"/>
      <c r="CR42" s="157"/>
      <c r="CS42" s="157"/>
      <c r="CU42" s="157"/>
      <c r="CV42" s="93"/>
      <c r="CW42" s="35"/>
      <c r="CX42" s="191"/>
      <c r="CY42" s="157"/>
      <c r="CZ42" s="157"/>
      <c r="DA42" s="157"/>
      <c r="DB42" s="157"/>
      <c r="DC42" s="93"/>
      <c r="DD42" s="35"/>
      <c r="DE42" s="191"/>
      <c r="DF42" s="157"/>
      <c r="DG42" s="157"/>
      <c r="DH42" s="157"/>
      <c r="DJ42" s="157"/>
      <c r="DK42" s="93"/>
      <c r="DL42" s="35"/>
      <c r="DM42" s="191"/>
      <c r="DN42" s="157"/>
      <c r="DO42" s="157"/>
      <c r="DP42" s="157"/>
      <c r="DQ42" s="157"/>
      <c r="DR42" s="93"/>
      <c r="DS42" s="35"/>
      <c r="DT42" s="191"/>
      <c r="DU42" s="157"/>
      <c r="DV42" s="157"/>
      <c r="DW42" s="157"/>
      <c r="DY42" s="157"/>
      <c r="DZ42" s="93"/>
      <c r="EA42" s="35"/>
      <c r="EB42" s="191"/>
      <c r="EC42" s="157"/>
      <c r="ED42" s="157"/>
      <c r="EE42" s="157"/>
      <c r="EF42" s="157"/>
      <c r="EG42" s="93"/>
      <c r="EH42" s="35"/>
      <c r="EI42" s="191"/>
      <c r="EJ42" s="157"/>
      <c r="EK42" s="157"/>
      <c r="EL42" s="157"/>
      <c r="EN42" s="157"/>
      <c r="EO42" s="93"/>
      <c r="EP42" s="35"/>
      <c r="EQ42" s="191"/>
      <c r="ER42" s="157"/>
      <c r="ES42" s="157"/>
      <c r="ET42" s="157"/>
      <c r="EU42" s="157"/>
      <c r="EV42" s="93"/>
      <c r="EW42" s="35"/>
      <c r="EX42" s="191"/>
      <c r="EY42" s="157"/>
      <c r="EZ42" s="157"/>
      <c r="FA42" s="157"/>
      <c r="FC42" s="157"/>
      <c r="FD42" s="93"/>
      <c r="FE42" s="35"/>
      <c r="FF42" s="191"/>
      <c r="FG42" s="157"/>
      <c r="FH42" s="157"/>
      <c r="FI42" s="157"/>
      <c r="FJ42" s="157"/>
      <c r="FK42" s="93"/>
      <c r="FL42" s="35"/>
      <c r="FM42" s="191"/>
      <c r="FN42" s="157"/>
      <c r="FO42" s="157"/>
      <c r="FP42" s="157"/>
      <c r="FR42" s="157"/>
      <c r="FS42" s="93"/>
      <c r="FT42" s="35"/>
      <c r="FU42" s="191"/>
      <c r="FV42" s="157"/>
      <c r="FW42" s="157"/>
      <c r="FX42" s="157"/>
    </row>
    <row r="43" spans="1:180" ht="14.45" customHeight="1">
      <c r="A43" s="241"/>
      <c r="B43" s="242"/>
      <c r="C43" s="243"/>
      <c r="D43" s="244"/>
      <c r="E43" s="241"/>
      <c r="F43" s="241"/>
      <c r="G43" s="241"/>
      <c r="I43" s="241"/>
      <c r="J43" s="242"/>
      <c r="K43" s="243"/>
      <c r="L43" s="244"/>
      <c r="M43" s="241"/>
      <c r="N43" s="241"/>
      <c r="O43" s="241"/>
      <c r="P43" s="241"/>
      <c r="Q43" s="242"/>
      <c r="R43" s="243"/>
      <c r="S43" s="244"/>
      <c r="T43" s="241"/>
      <c r="U43" s="241"/>
      <c r="V43" s="241"/>
      <c r="X43" s="234"/>
      <c r="Y43" s="230"/>
      <c r="Z43" s="231"/>
      <c r="AA43" s="232"/>
      <c r="AB43" s="234"/>
      <c r="AC43" s="234"/>
      <c r="AD43" s="234"/>
      <c r="AE43" s="234"/>
      <c r="AF43" s="230"/>
      <c r="AG43" s="231"/>
      <c r="AH43" s="232"/>
      <c r="AI43" s="234"/>
      <c r="AJ43" s="234"/>
      <c r="AK43" s="234"/>
      <c r="AM43" s="234"/>
      <c r="AN43" s="230"/>
      <c r="AO43" s="231"/>
      <c r="AP43" s="232"/>
      <c r="AQ43" s="234"/>
      <c r="AR43" s="234"/>
      <c r="AS43" s="234"/>
      <c r="AT43" s="234"/>
      <c r="AU43" s="230"/>
      <c r="AV43" s="231"/>
      <c r="AW43" s="232"/>
      <c r="AX43" s="234"/>
      <c r="AY43" s="234"/>
      <c r="AZ43" s="234"/>
      <c r="BB43" s="234"/>
      <c r="BC43" s="230"/>
      <c r="BD43" s="231"/>
      <c r="BE43" s="232"/>
      <c r="BF43" s="234"/>
      <c r="BG43" s="234"/>
      <c r="BH43" s="234"/>
      <c r="BI43" s="234"/>
      <c r="BJ43" s="230"/>
      <c r="BK43" s="231"/>
      <c r="BL43" s="232"/>
      <c r="BM43" s="234"/>
      <c r="BN43" s="234"/>
      <c r="BO43" s="234"/>
      <c r="BQ43" s="234"/>
      <c r="BR43" s="230"/>
      <c r="BS43" s="231"/>
      <c r="BT43" s="232"/>
      <c r="BU43" s="234"/>
      <c r="BV43" s="234"/>
      <c r="BW43" s="234"/>
      <c r="BX43" s="234"/>
      <c r="BY43" s="230"/>
      <c r="BZ43" s="231"/>
      <c r="CA43" s="232"/>
      <c r="CB43" s="234"/>
      <c r="CC43" s="234"/>
      <c r="CD43" s="234"/>
      <c r="CF43" s="234"/>
      <c r="CG43" s="230"/>
      <c r="CH43" s="231"/>
      <c r="CI43" s="232"/>
      <c r="CJ43" s="234"/>
      <c r="CK43" s="234"/>
      <c r="CL43" s="234"/>
      <c r="CM43" s="234"/>
      <c r="CN43" s="230"/>
      <c r="CO43" s="231"/>
      <c r="CP43" s="232"/>
      <c r="CQ43" s="234"/>
      <c r="CR43" s="234"/>
      <c r="CS43" s="234"/>
      <c r="CU43" s="234"/>
      <c r="CV43" s="230"/>
      <c r="CW43" s="231"/>
      <c r="CX43" s="232"/>
      <c r="CY43" s="234"/>
      <c r="CZ43" s="234"/>
      <c r="DA43" s="234"/>
      <c r="DB43" s="234"/>
      <c r="DC43" s="230"/>
      <c r="DD43" s="231"/>
      <c r="DE43" s="232"/>
      <c r="DF43" s="234"/>
      <c r="DG43" s="234"/>
      <c r="DH43" s="234"/>
      <c r="DJ43" s="234"/>
      <c r="DK43" s="230"/>
      <c r="DL43" s="231"/>
      <c r="DM43" s="232"/>
      <c r="DN43" s="234"/>
      <c r="DO43" s="234"/>
      <c r="DP43" s="234"/>
      <c r="DQ43" s="234"/>
      <c r="DR43" s="230"/>
      <c r="DS43" s="231"/>
      <c r="DT43" s="232"/>
      <c r="DU43" s="234"/>
      <c r="DV43" s="234"/>
      <c r="DW43" s="234"/>
      <c r="DY43" s="234"/>
      <c r="DZ43" s="230"/>
      <c r="EA43" s="231"/>
      <c r="EB43" s="232"/>
      <c r="EC43" s="234"/>
      <c r="ED43" s="234"/>
      <c r="EE43" s="234"/>
      <c r="EF43" s="234"/>
      <c r="EG43" s="230"/>
      <c r="EH43" s="231"/>
      <c r="EI43" s="232"/>
      <c r="EJ43" s="234"/>
      <c r="EK43" s="234"/>
      <c r="EL43" s="234"/>
      <c r="EN43" s="234"/>
      <c r="EO43" s="230"/>
      <c r="EP43" s="231"/>
      <c r="EQ43" s="232"/>
      <c r="ER43" s="234"/>
      <c r="ES43" s="234"/>
      <c r="ET43" s="234"/>
      <c r="EU43" s="234"/>
      <c r="EV43" s="230"/>
      <c r="EW43" s="231"/>
      <c r="EX43" s="232"/>
      <c r="EY43" s="234"/>
      <c r="EZ43" s="234"/>
      <c r="FA43" s="234"/>
      <c r="FC43" s="234"/>
      <c r="FD43" s="230"/>
      <c r="FE43" s="231"/>
      <c r="FF43" s="232"/>
      <c r="FG43" s="234"/>
      <c r="FH43" s="234"/>
      <c r="FI43" s="234"/>
      <c r="FJ43" s="234"/>
      <c r="FK43" s="230"/>
      <c r="FL43" s="231"/>
      <c r="FM43" s="232"/>
      <c r="FN43" s="234"/>
      <c r="FO43" s="234"/>
      <c r="FP43" s="234"/>
      <c r="FR43" s="234"/>
      <c r="FS43" s="230"/>
      <c r="FT43" s="231"/>
      <c r="FU43" s="232"/>
      <c r="FV43" s="234"/>
      <c r="FW43" s="234"/>
      <c r="FX43" s="234"/>
    </row>
    <row r="44" spans="1:180" ht="14.45" customHeight="1">
      <c r="A44" s="241"/>
      <c r="B44" s="242"/>
      <c r="C44" s="243"/>
      <c r="D44" s="244"/>
      <c r="E44" s="245"/>
      <c r="F44" s="241"/>
      <c r="G44" s="241"/>
      <c r="I44" s="241"/>
      <c r="J44" s="242"/>
      <c r="K44" s="243"/>
      <c r="L44" s="244"/>
      <c r="M44" s="245"/>
      <c r="N44" s="241"/>
      <c r="O44" s="241"/>
      <c r="P44" s="241"/>
      <c r="Q44" s="242"/>
      <c r="R44" s="243"/>
      <c r="S44" s="244"/>
      <c r="T44" s="245"/>
      <c r="U44" s="241"/>
      <c r="V44" s="241"/>
      <c r="X44" s="157"/>
      <c r="Y44" s="93"/>
      <c r="Z44" s="35"/>
      <c r="AA44" s="191"/>
      <c r="AB44" s="236"/>
      <c r="AC44" s="157"/>
      <c r="AD44" s="157"/>
      <c r="AE44" s="157"/>
      <c r="AF44" s="93"/>
      <c r="AG44" s="35"/>
      <c r="AH44" s="191"/>
      <c r="AI44" s="236"/>
      <c r="AJ44" s="157"/>
      <c r="AK44" s="157"/>
      <c r="AM44" s="157"/>
      <c r="AN44" s="93"/>
      <c r="AO44" s="35"/>
      <c r="AP44" s="191"/>
      <c r="AQ44" s="236"/>
      <c r="AR44" s="157"/>
      <c r="AS44" s="157"/>
      <c r="AT44" s="157"/>
      <c r="AU44" s="93"/>
      <c r="AV44" s="35"/>
      <c r="AW44" s="191"/>
      <c r="AX44" s="236"/>
      <c r="AY44" s="157"/>
      <c r="AZ44" s="157"/>
      <c r="BB44" s="157"/>
      <c r="BC44" s="93"/>
      <c r="BD44" s="35"/>
      <c r="BE44" s="191"/>
      <c r="BF44" s="236"/>
      <c r="BG44" s="157"/>
      <c r="BH44" s="157"/>
      <c r="BI44" s="157"/>
      <c r="BJ44" s="93"/>
      <c r="BK44" s="35"/>
      <c r="BL44" s="191"/>
      <c r="BM44" s="236"/>
      <c r="BN44" s="157"/>
      <c r="BO44" s="157"/>
      <c r="BQ44" s="157"/>
      <c r="BR44" s="93"/>
      <c r="BS44" s="35"/>
      <c r="BT44" s="191"/>
      <c r="BU44" s="236"/>
      <c r="BV44" s="157"/>
      <c r="BW44" s="157"/>
      <c r="BX44" s="157"/>
      <c r="BY44" s="93"/>
      <c r="BZ44" s="35"/>
      <c r="CA44" s="191"/>
      <c r="CB44" s="236"/>
      <c r="CC44" s="157"/>
      <c r="CD44" s="157"/>
      <c r="CF44" s="157"/>
      <c r="CG44" s="93"/>
      <c r="CH44" s="35"/>
      <c r="CI44" s="191"/>
      <c r="CJ44" s="236"/>
      <c r="CK44" s="157"/>
      <c r="CL44" s="157"/>
      <c r="CM44" s="157"/>
      <c r="CN44" s="93"/>
      <c r="CO44" s="35"/>
      <c r="CP44" s="191"/>
      <c r="CQ44" s="236"/>
      <c r="CR44" s="157"/>
      <c r="CS44" s="157"/>
      <c r="CU44" s="157"/>
      <c r="CV44" s="93"/>
      <c r="CW44" s="35"/>
      <c r="CX44" s="191"/>
      <c r="CY44" s="236"/>
      <c r="CZ44" s="157"/>
      <c r="DA44" s="157"/>
      <c r="DB44" s="157"/>
      <c r="DC44" s="93"/>
      <c r="DD44" s="35"/>
      <c r="DE44" s="191"/>
      <c r="DF44" s="236"/>
      <c r="DG44" s="157"/>
      <c r="DH44" s="157"/>
      <c r="DJ44" s="157"/>
      <c r="DK44" s="93"/>
      <c r="DL44" s="35"/>
      <c r="DM44" s="191"/>
      <c r="DN44" s="236"/>
      <c r="DO44" s="157"/>
      <c r="DP44" s="157"/>
      <c r="DQ44" s="157"/>
      <c r="DR44" s="93"/>
      <c r="DS44" s="35"/>
      <c r="DT44" s="191"/>
      <c r="DU44" s="236"/>
      <c r="DV44" s="157"/>
      <c r="DW44" s="157"/>
      <c r="DY44" s="157"/>
      <c r="DZ44" s="93"/>
      <c r="EA44" s="35"/>
      <c r="EB44" s="191"/>
      <c r="EC44" s="236"/>
      <c r="ED44" s="157"/>
      <c r="EE44" s="157"/>
      <c r="EF44" s="157"/>
      <c r="EG44" s="93"/>
      <c r="EH44" s="35"/>
      <c r="EI44" s="191"/>
      <c r="EJ44" s="236"/>
      <c r="EK44" s="157"/>
      <c r="EL44" s="157"/>
      <c r="EN44" s="157"/>
      <c r="EO44" s="93"/>
      <c r="EP44" s="35"/>
      <c r="EQ44" s="191"/>
      <c r="ER44" s="236"/>
      <c r="ES44" s="157"/>
      <c r="ET44" s="157"/>
      <c r="EU44" s="157"/>
      <c r="EV44" s="93"/>
      <c r="EW44" s="35"/>
      <c r="EX44" s="191"/>
      <c r="EY44" s="236"/>
      <c r="EZ44" s="157"/>
      <c r="FA44" s="157"/>
      <c r="FC44" s="157"/>
      <c r="FD44" s="93"/>
      <c r="FE44" s="35"/>
      <c r="FF44" s="191"/>
      <c r="FG44" s="236"/>
      <c r="FH44" s="157"/>
      <c r="FI44" s="157"/>
      <c r="FJ44" s="157"/>
      <c r="FK44" s="93"/>
      <c r="FL44" s="35"/>
      <c r="FM44" s="191"/>
      <c r="FN44" s="236"/>
      <c r="FO44" s="157"/>
      <c r="FP44" s="157"/>
      <c r="FR44" s="157"/>
      <c r="FS44" s="93"/>
      <c r="FT44" s="35"/>
      <c r="FU44" s="191"/>
      <c r="FV44" s="236"/>
      <c r="FW44" s="157"/>
      <c r="FX44" s="157"/>
    </row>
    <row r="45" spans="1:180" ht="14.45" customHeight="1" thickBot="1">
      <c r="A45" s="235"/>
      <c r="B45" s="196"/>
      <c r="C45" s="197"/>
      <c r="D45" s="198"/>
      <c r="E45" s="235"/>
      <c r="F45" s="235"/>
      <c r="G45" s="235"/>
      <c r="I45" s="235"/>
      <c r="J45" s="196"/>
      <c r="K45" s="197"/>
      <c r="L45" s="198"/>
      <c r="M45" s="235"/>
      <c r="N45" s="235"/>
      <c r="O45" s="235"/>
      <c r="P45" s="235"/>
      <c r="Q45" s="196"/>
      <c r="R45" s="197"/>
      <c r="S45" s="198"/>
      <c r="T45" s="235"/>
      <c r="U45" s="235"/>
      <c r="V45" s="235"/>
      <c r="X45" s="237"/>
      <c r="Y45" s="238"/>
      <c r="Z45" s="239"/>
      <c r="AA45" s="240"/>
      <c r="AB45" s="237"/>
      <c r="AC45" s="237"/>
      <c r="AD45" s="237"/>
      <c r="AE45" s="237"/>
      <c r="AF45" s="238"/>
      <c r="AG45" s="239"/>
      <c r="AH45" s="240"/>
      <c r="AI45" s="237"/>
      <c r="AJ45" s="237"/>
      <c r="AK45" s="237"/>
      <c r="AM45" s="237"/>
      <c r="AN45" s="238"/>
      <c r="AO45" s="239"/>
      <c r="AP45" s="240"/>
      <c r="AQ45" s="237"/>
      <c r="AR45" s="237"/>
      <c r="AS45" s="237"/>
      <c r="AT45" s="237"/>
      <c r="AU45" s="238"/>
      <c r="AV45" s="239"/>
      <c r="AW45" s="240"/>
      <c r="AX45" s="237"/>
      <c r="AY45" s="237"/>
      <c r="AZ45" s="237"/>
      <c r="BB45" s="237"/>
      <c r="BC45" s="238"/>
      <c r="BD45" s="239"/>
      <c r="BE45" s="240"/>
      <c r="BF45" s="237"/>
      <c r="BG45" s="237"/>
      <c r="BH45" s="237"/>
      <c r="BI45" s="237"/>
      <c r="BJ45" s="238"/>
      <c r="BK45" s="239"/>
      <c r="BL45" s="240"/>
      <c r="BM45" s="237"/>
      <c r="BN45" s="237"/>
      <c r="BO45" s="237"/>
      <c r="BQ45" s="237"/>
      <c r="BR45" s="238"/>
      <c r="BS45" s="239"/>
      <c r="BT45" s="240"/>
      <c r="BU45" s="237"/>
      <c r="BV45" s="237"/>
      <c r="BW45" s="237"/>
      <c r="BX45" s="237"/>
      <c r="BY45" s="238"/>
      <c r="BZ45" s="239"/>
      <c r="CA45" s="240"/>
      <c r="CB45" s="237"/>
      <c r="CC45" s="237"/>
      <c r="CD45" s="237"/>
      <c r="CF45" s="237"/>
      <c r="CG45" s="238"/>
      <c r="CH45" s="239"/>
      <c r="CI45" s="240"/>
      <c r="CJ45" s="237"/>
      <c r="CK45" s="237"/>
      <c r="CL45" s="237"/>
      <c r="CM45" s="237"/>
      <c r="CN45" s="238"/>
      <c r="CO45" s="239"/>
      <c r="CP45" s="240"/>
      <c r="CQ45" s="237"/>
      <c r="CR45" s="237"/>
      <c r="CS45" s="237"/>
      <c r="CU45" s="237"/>
      <c r="CV45" s="238"/>
      <c r="CW45" s="239"/>
      <c r="CX45" s="240"/>
      <c r="CY45" s="237"/>
      <c r="CZ45" s="237"/>
      <c r="DA45" s="237"/>
      <c r="DB45" s="237"/>
      <c r="DC45" s="238"/>
      <c r="DD45" s="239"/>
      <c r="DE45" s="240"/>
      <c r="DF45" s="237"/>
      <c r="DG45" s="237"/>
      <c r="DH45" s="237"/>
      <c r="DJ45" s="237"/>
      <c r="DK45" s="238"/>
      <c r="DL45" s="239"/>
      <c r="DM45" s="240"/>
      <c r="DN45" s="237"/>
      <c r="DO45" s="237"/>
      <c r="DP45" s="237"/>
      <c r="DQ45" s="237"/>
      <c r="DR45" s="238"/>
      <c r="DS45" s="239"/>
      <c r="DT45" s="240"/>
      <c r="DU45" s="237"/>
      <c r="DV45" s="237"/>
      <c r="DW45" s="237"/>
      <c r="DY45" s="237"/>
      <c r="DZ45" s="238"/>
      <c r="EA45" s="239"/>
      <c r="EB45" s="240"/>
      <c r="EC45" s="237"/>
      <c r="ED45" s="237"/>
      <c r="EE45" s="237"/>
      <c r="EF45" s="237"/>
      <c r="EG45" s="238"/>
      <c r="EH45" s="239"/>
      <c r="EI45" s="240"/>
      <c r="EJ45" s="237"/>
      <c r="EK45" s="237"/>
      <c r="EL45" s="237"/>
      <c r="EN45" s="237"/>
      <c r="EO45" s="238"/>
      <c r="EP45" s="239"/>
      <c r="EQ45" s="240"/>
      <c r="ER45" s="237"/>
      <c r="ES45" s="237"/>
      <c r="ET45" s="237"/>
      <c r="EU45" s="237"/>
      <c r="EV45" s="238"/>
      <c r="EW45" s="239"/>
      <c r="EX45" s="240"/>
      <c r="EY45" s="237"/>
      <c r="EZ45" s="237"/>
      <c r="FA45" s="237"/>
      <c r="FC45" s="237"/>
      <c r="FD45" s="238"/>
      <c r="FE45" s="239"/>
      <c r="FF45" s="240"/>
      <c r="FG45" s="237"/>
      <c r="FH45" s="237"/>
      <c r="FI45" s="237"/>
      <c r="FJ45" s="237"/>
      <c r="FK45" s="238"/>
      <c r="FL45" s="239"/>
      <c r="FM45" s="240"/>
      <c r="FN45" s="237"/>
      <c r="FO45" s="237"/>
      <c r="FP45" s="237"/>
      <c r="FR45" s="237"/>
      <c r="FS45" s="238"/>
      <c r="FT45" s="239"/>
      <c r="FU45" s="240"/>
      <c r="FV45" s="237"/>
      <c r="FW45" s="237"/>
      <c r="FX45" s="237"/>
    </row>
    <row r="46" spans="1:180" ht="11.45" customHeight="1">
      <c r="A46" s="744" t="s">
        <v>70</v>
      </c>
      <c r="B46" s="745"/>
      <c r="C46" s="746"/>
      <c r="D46" s="846" t="str">
        <f>D1</f>
        <v>Edwin v. Dijk</v>
      </c>
      <c r="E46" s="673"/>
      <c r="F46" s="673"/>
      <c r="G46" s="674"/>
      <c r="H46" s="35"/>
      <c r="I46" s="744" t="s">
        <v>70</v>
      </c>
      <c r="J46" s="745"/>
      <c r="K46" s="746"/>
      <c r="L46" s="848" t="str">
        <f>D1</f>
        <v>Edwin v. Dijk</v>
      </c>
      <c r="M46" s="849"/>
      <c r="N46" s="849"/>
      <c r="O46" s="850"/>
      <c r="P46" s="744" t="s">
        <v>70</v>
      </c>
      <c r="Q46" s="745"/>
      <c r="R46" s="746"/>
      <c r="S46" s="756" t="str">
        <f>S1</f>
        <v>Fred Hovestad</v>
      </c>
      <c r="T46" s="757"/>
      <c r="U46" s="757"/>
      <c r="V46" s="758"/>
      <c r="W46" s="35"/>
      <c r="X46" s="744" t="s">
        <v>70</v>
      </c>
      <c r="Y46" s="745"/>
      <c r="Z46" s="746"/>
      <c r="AA46" s="756" t="str">
        <f>S1</f>
        <v>Fred Hovestad</v>
      </c>
      <c r="AB46" s="757"/>
      <c r="AC46" s="757"/>
      <c r="AD46" s="758"/>
      <c r="AE46" s="744" t="s">
        <v>70</v>
      </c>
      <c r="AF46" s="745"/>
      <c r="AG46" s="746"/>
      <c r="AH46" s="756" t="str">
        <f>AH1</f>
        <v>Bram v/d Velden</v>
      </c>
      <c r="AI46" s="757"/>
      <c r="AJ46" s="757"/>
      <c r="AK46" s="758"/>
      <c r="AL46" s="35"/>
      <c r="AM46" s="744" t="s">
        <v>70</v>
      </c>
      <c r="AN46" s="745"/>
      <c r="AO46" s="746"/>
      <c r="AP46" s="756" t="str">
        <f>AH1</f>
        <v>Bram v/d Velden</v>
      </c>
      <c r="AQ46" s="757"/>
      <c r="AR46" s="757"/>
      <c r="AS46" s="758"/>
      <c r="AT46" s="744" t="s">
        <v>70</v>
      </c>
      <c r="AU46" s="745"/>
      <c r="AV46" s="746"/>
      <c r="AW46" s="756" t="str">
        <f>AW1</f>
        <v>Thewie Staal</v>
      </c>
      <c r="AX46" s="757"/>
      <c r="AY46" s="757"/>
      <c r="AZ46" s="758"/>
      <c r="BA46" s="35"/>
      <c r="BB46" s="744" t="s">
        <v>70</v>
      </c>
      <c r="BC46" s="745"/>
      <c r="BD46" s="746"/>
      <c r="BE46" s="756" t="str">
        <f>AW1</f>
        <v>Thewie Staal</v>
      </c>
      <c r="BF46" s="757"/>
      <c r="BG46" s="757"/>
      <c r="BH46" s="758"/>
      <c r="BI46" s="744" t="s">
        <v>70</v>
      </c>
      <c r="BJ46" s="745"/>
      <c r="BK46" s="746"/>
      <c r="BL46" s="756" t="str">
        <f>BL1</f>
        <v>Ferry Kragten</v>
      </c>
      <c r="BM46" s="757"/>
      <c r="BN46" s="757"/>
      <c r="BO46" s="758"/>
      <c r="BP46" s="35"/>
      <c r="BQ46" s="744" t="s">
        <v>70</v>
      </c>
      <c r="BR46" s="745"/>
      <c r="BS46" s="746"/>
      <c r="BT46" s="756" t="str">
        <f>BL1</f>
        <v>Ferry Kragten</v>
      </c>
      <c r="BU46" s="757"/>
      <c r="BV46" s="757"/>
      <c r="BW46" s="758"/>
      <c r="BX46" s="744" t="s">
        <v>70</v>
      </c>
      <c r="BY46" s="745"/>
      <c r="BZ46" s="746"/>
      <c r="CA46" s="756" t="str">
        <f>CA1</f>
        <v>Ama Kora Souhuwat</v>
      </c>
      <c r="CB46" s="757"/>
      <c r="CC46" s="757"/>
      <c r="CD46" s="758"/>
      <c r="CE46" s="35"/>
      <c r="CF46" s="744" t="s">
        <v>70</v>
      </c>
      <c r="CG46" s="745"/>
      <c r="CH46" s="746"/>
      <c r="CI46" s="953" t="str">
        <f>CA1</f>
        <v>Ama Kora Souhuwat</v>
      </c>
      <c r="CJ46" s="954"/>
      <c r="CK46" s="954"/>
      <c r="CL46" s="955"/>
      <c r="CM46" s="744" t="s">
        <v>70</v>
      </c>
      <c r="CN46" s="745"/>
      <c r="CO46" s="746"/>
      <c r="CP46" s="756" t="str">
        <f>CP1</f>
        <v>Gert Jan Moraal</v>
      </c>
      <c r="CQ46" s="757"/>
      <c r="CR46" s="757"/>
      <c r="CS46" s="758"/>
      <c r="CT46" s="35"/>
      <c r="CU46" s="744" t="s">
        <v>70</v>
      </c>
      <c r="CV46" s="745"/>
      <c r="CW46" s="746"/>
      <c r="CX46" s="756" t="str">
        <f>CP1</f>
        <v>Gert Jan Moraal</v>
      </c>
      <c r="CY46" s="757"/>
      <c r="CZ46" s="757"/>
      <c r="DA46" s="758"/>
      <c r="DB46" s="744" t="s">
        <v>70</v>
      </c>
      <c r="DC46" s="745"/>
      <c r="DD46" s="746"/>
      <c r="DE46" s="756" t="str">
        <f>DE1</f>
        <v>Cees v. Kranenburg</v>
      </c>
      <c r="DF46" s="757"/>
      <c r="DG46" s="757"/>
      <c r="DH46" s="758"/>
      <c r="DI46" s="35"/>
      <c r="DJ46" s="744" t="s">
        <v>70</v>
      </c>
      <c r="DK46" s="745"/>
      <c r="DL46" s="746"/>
      <c r="DM46" s="756" t="str">
        <f>DE1</f>
        <v>Cees v. Kranenburg</v>
      </c>
      <c r="DN46" s="757"/>
      <c r="DO46" s="757"/>
      <c r="DP46" s="758"/>
      <c r="DQ46" s="744" t="s">
        <v>70</v>
      </c>
      <c r="DR46" s="745"/>
      <c r="DS46" s="746"/>
      <c r="DT46" s="756" t="str">
        <f>DT1</f>
        <v>Wilco v. Dijk</v>
      </c>
      <c r="DU46" s="757"/>
      <c r="DV46" s="757"/>
      <c r="DW46" s="758"/>
      <c r="DX46" s="35"/>
      <c r="DY46" s="744" t="s">
        <v>70</v>
      </c>
      <c r="DZ46" s="745"/>
      <c r="EA46" s="746"/>
      <c r="EB46" s="756" t="str">
        <f>DT1</f>
        <v>Wilco v. Dijk</v>
      </c>
      <c r="EC46" s="757"/>
      <c r="ED46" s="757"/>
      <c r="EE46" s="758"/>
      <c r="EF46" s="744" t="s">
        <v>70</v>
      </c>
      <c r="EG46" s="745"/>
      <c r="EH46" s="746"/>
      <c r="EI46" s="756" t="str">
        <f>EI1</f>
        <v>Gerrit v/d Mijl</v>
      </c>
      <c r="EJ46" s="757"/>
      <c r="EK46" s="757"/>
      <c r="EL46" s="758"/>
      <c r="EM46" s="35"/>
      <c r="EN46" s="744" t="s">
        <v>70</v>
      </c>
      <c r="EO46" s="745"/>
      <c r="EP46" s="746"/>
      <c r="EQ46" s="756" t="str">
        <f>EI1</f>
        <v>Gerrit v/d Mijl</v>
      </c>
      <c r="ER46" s="757"/>
      <c r="ES46" s="757"/>
      <c r="ET46" s="758"/>
      <c r="EU46" s="744" t="s">
        <v>70</v>
      </c>
      <c r="EV46" s="745"/>
      <c r="EW46" s="746"/>
      <c r="EX46" s="756" t="str">
        <f>EX1</f>
        <v>Tjard/Mark</v>
      </c>
      <c r="EY46" s="757"/>
      <c r="EZ46" s="757"/>
      <c r="FA46" s="758"/>
      <c r="FB46" s="35"/>
      <c r="FC46" s="744" t="s">
        <v>70</v>
      </c>
      <c r="FD46" s="745"/>
      <c r="FE46" s="746"/>
      <c r="FF46" s="756" t="str">
        <f>EX1</f>
        <v>Tjard/Mark</v>
      </c>
      <c r="FG46" s="757"/>
      <c r="FH46" s="757"/>
      <c r="FI46" s="758"/>
      <c r="FJ46" s="744" t="s">
        <v>70</v>
      </c>
      <c r="FK46" s="745"/>
      <c r="FL46" s="746"/>
      <c r="FM46" s="756" t="str">
        <f>FM1</f>
        <v>Ron de Jager</v>
      </c>
      <c r="FN46" s="757"/>
      <c r="FO46" s="757"/>
      <c r="FP46" s="758"/>
      <c r="FQ46" s="35"/>
      <c r="FR46" s="744" t="s">
        <v>70</v>
      </c>
      <c r="FS46" s="745"/>
      <c r="FT46" s="746"/>
      <c r="FU46" s="756" t="str">
        <f>FM1</f>
        <v>Ron de Jager</v>
      </c>
      <c r="FV46" s="757"/>
      <c r="FW46" s="757"/>
      <c r="FX46" s="758"/>
    </row>
    <row r="47" spans="1:180" ht="11.45" customHeight="1" thickBot="1">
      <c r="A47" s="747"/>
      <c r="B47" s="748"/>
      <c r="C47" s="749"/>
      <c r="D47" s="847"/>
      <c r="E47" s="676"/>
      <c r="F47" s="676"/>
      <c r="G47" s="677"/>
      <c r="H47" s="35"/>
      <c r="I47" s="747"/>
      <c r="J47" s="748"/>
      <c r="K47" s="749"/>
      <c r="L47" s="851"/>
      <c r="M47" s="852"/>
      <c r="N47" s="852"/>
      <c r="O47" s="853"/>
      <c r="P47" s="747"/>
      <c r="Q47" s="748"/>
      <c r="R47" s="749"/>
      <c r="S47" s="759"/>
      <c r="T47" s="760"/>
      <c r="U47" s="760"/>
      <c r="V47" s="761"/>
      <c r="W47" s="35"/>
      <c r="X47" s="747"/>
      <c r="Y47" s="748"/>
      <c r="Z47" s="749"/>
      <c r="AA47" s="759"/>
      <c r="AB47" s="760"/>
      <c r="AC47" s="760"/>
      <c r="AD47" s="761"/>
      <c r="AE47" s="747"/>
      <c r="AF47" s="748"/>
      <c r="AG47" s="749"/>
      <c r="AH47" s="759"/>
      <c r="AI47" s="760"/>
      <c r="AJ47" s="760"/>
      <c r="AK47" s="761"/>
      <c r="AL47" s="35"/>
      <c r="AM47" s="747"/>
      <c r="AN47" s="748"/>
      <c r="AO47" s="749"/>
      <c r="AP47" s="759"/>
      <c r="AQ47" s="760"/>
      <c r="AR47" s="760"/>
      <c r="AS47" s="761"/>
      <c r="AT47" s="747"/>
      <c r="AU47" s="748"/>
      <c r="AV47" s="749"/>
      <c r="AW47" s="759"/>
      <c r="AX47" s="760"/>
      <c r="AY47" s="760"/>
      <c r="AZ47" s="761"/>
      <c r="BA47" s="35"/>
      <c r="BB47" s="747"/>
      <c r="BC47" s="748"/>
      <c r="BD47" s="749"/>
      <c r="BE47" s="759"/>
      <c r="BF47" s="760"/>
      <c r="BG47" s="760"/>
      <c r="BH47" s="761"/>
      <c r="BI47" s="747"/>
      <c r="BJ47" s="748"/>
      <c r="BK47" s="749"/>
      <c r="BL47" s="759"/>
      <c r="BM47" s="760"/>
      <c r="BN47" s="760"/>
      <c r="BO47" s="761"/>
      <c r="BP47" s="35"/>
      <c r="BQ47" s="747"/>
      <c r="BR47" s="748"/>
      <c r="BS47" s="749"/>
      <c r="BT47" s="759"/>
      <c r="BU47" s="760"/>
      <c r="BV47" s="760"/>
      <c r="BW47" s="761"/>
      <c r="BX47" s="747"/>
      <c r="BY47" s="748"/>
      <c r="BZ47" s="749"/>
      <c r="CA47" s="759"/>
      <c r="CB47" s="760"/>
      <c r="CC47" s="760"/>
      <c r="CD47" s="761"/>
      <c r="CE47" s="35"/>
      <c r="CF47" s="747"/>
      <c r="CG47" s="748"/>
      <c r="CH47" s="749"/>
      <c r="CI47" s="956"/>
      <c r="CJ47" s="957"/>
      <c r="CK47" s="957"/>
      <c r="CL47" s="958"/>
      <c r="CM47" s="747"/>
      <c r="CN47" s="748"/>
      <c r="CO47" s="749"/>
      <c r="CP47" s="759"/>
      <c r="CQ47" s="760"/>
      <c r="CR47" s="760"/>
      <c r="CS47" s="761"/>
      <c r="CT47" s="35"/>
      <c r="CU47" s="747"/>
      <c r="CV47" s="748"/>
      <c r="CW47" s="749"/>
      <c r="CX47" s="759"/>
      <c r="CY47" s="760"/>
      <c r="CZ47" s="760"/>
      <c r="DA47" s="761"/>
      <c r="DB47" s="747"/>
      <c r="DC47" s="748"/>
      <c r="DD47" s="749"/>
      <c r="DE47" s="759"/>
      <c r="DF47" s="760"/>
      <c r="DG47" s="760"/>
      <c r="DH47" s="761"/>
      <c r="DI47" s="35"/>
      <c r="DJ47" s="747"/>
      <c r="DK47" s="748"/>
      <c r="DL47" s="749"/>
      <c r="DM47" s="759"/>
      <c r="DN47" s="760"/>
      <c r="DO47" s="760"/>
      <c r="DP47" s="761"/>
      <c r="DQ47" s="747"/>
      <c r="DR47" s="748"/>
      <c r="DS47" s="749"/>
      <c r="DT47" s="759"/>
      <c r="DU47" s="760"/>
      <c r="DV47" s="760"/>
      <c r="DW47" s="761"/>
      <c r="DX47" s="35"/>
      <c r="DY47" s="747"/>
      <c r="DZ47" s="748"/>
      <c r="EA47" s="749"/>
      <c r="EB47" s="759"/>
      <c r="EC47" s="760"/>
      <c r="ED47" s="760"/>
      <c r="EE47" s="761"/>
      <c r="EF47" s="747"/>
      <c r="EG47" s="748"/>
      <c r="EH47" s="749"/>
      <c r="EI47" s="759"/>
      <c r="EJ47" s="760"/>
      <c r="EK47" s="760"/>
      <c r="EL47" s="761"/>
      <c r="EM47" s="35"/>
      <c r="EN47" s="747"/>
      <c r="EO47" s="748"/>
      <c r="EP47" s="749"/>
      <c r="EQ47" s="759"/>
      <c r="ER47" s="760"/>
      <c r="ES47" s="760"/>
      <c r="ET47" s="761"/>
      <c r="EU47" s="747"/>
      <c r="EV47" s="748"/>
      <c r="EW47" s="749"/>
      <c r="EX47" s="759"/>
      <c r="EY47" s="760"/>
      <c r="EZ47" s="760"/>
      <c r="FA47" s="761"/>
      <c r="FB47" s="35"/>
      <c r="FC47" s="747"/>
      <c r="FD47" s="748"/>
      <c r="FE47" s="749"/>
      <c r="FF47" s="759"/>
      <c r="FG47" s="760"/>
      <c r="FH47" s="760"/>
      <c r="FI47" s="761"/>
      <c r="FJ47" s="747"/>
      <c r="FK47" s="748"/>
      <c r="FL47" s="749"/>
      <c r="FM47" s="759"/>
      <c r="FN47" s="760"/>
      <c r="FO47" s="760"/>
      <c r="FP47" s="761"/>
      <c r="FQ47" s="35"/>
      <c r="FR47" s="747"/>
      <c r="FS47" s="748"/>
      <c r="FT47" s="749"/>
      <c r="FU47" s="759"/>
      <c r="FV47" s="760"/>
      <c r="FW47" s="760"/>
      <c r="FX47" s="761"/>
    </row>
    <row r="48" spans="1:180" ht="11.45" customHeight="1">
      <c r="A48" s="744" t="s">
        <v>71</v>
      </c>
      <c r="B48" s="745"/>
      <c r="C48" s="746"/>
      <c r="D48" s="756" t="str">
        <f>'Poule A'!A5</f>
        <v>AZ</v>
      </c>
      <c r="E48" s="757"/>
      <c r="F48" s="757"/>
      <c r="G48" s="758"/>
      <c r="H48" s="35"/>
      <c r="I48" s="744" t="s">
        <v>71</v>
      </c>
      <c r="J48" s="745"/>
      <c r="K48" s="746"/>
      <c r="L48" s="848" t="str">
        <f>D3</f>
        <v>AZ</v>
      </c>
      <c r="M48" s="849"/>
      <c r="N48" s="849"/>
      <c r="O48" s="850"/>
      <c r="P48" s="744" t="s">
        <v>71</v>
      </c>
      <c r="Q48" s="745"/>
      <c r="R48" s="746"/>
      <c r="S48" s="756" t="str">
        <f>S3</f>
        <v>Roda JC</v>
      </c>
      <c r="T48" s="757"/>
      <c r="U48" s="757"/>
      <c r="V48" s="758"/>
      <c r="W48" s="35"/>
      <c r="X48" s="744" t="s">
        <v>71</v>
      </c>
      <c r="Y48" s="745"/>
      <c r="Z48" s="746"/>
      <c r="AA48" s="756" t="str">
        <f>S3</f>
        <v>Roda JC</v>
      </c>
      <c r="AB48" s="757"/>
      <c r="AC48" s="757"/>
      <c r="AD48" s="758"/>
      <c r="AE48" s="744" t="s">
        <v>71</v>
      </c>
      <c r="AF48" s="745"/>
      <c r="AG48" s="746"/>
      <c r="AH48" s="756" t="str">
        <f>AH3</f>
        <v>NAC Breda</v>
      </c>
      <c r="AI48" s="757"/>
      <c r="AJ48" s="757"/>
      <c r="AK48" s="758"/>
      <c r="AL48" s="35"/>
      <c r="AM48" s="744" t="s">
        <v>71</v>
      </c>
      <c r="AN48" s="745"/>
      <c r="AO48" s="746"/>
      <c r="AP48" s="756" t="str">
        <f>AH3</f>
        <v>NAC Breda</v>
      </c>
      <c r="AQ48" s="757"/>
      <c r="AR48" s="757"/>
      <c r="AS48" s="758"/>
      <c r="AT48" s="744" t="s">
        <v>71</v>
      </c>
      <c r="AU48" s="745"/>
      <c r="AV48" s="746"/>
      <c r="AW48" s="756" t="str">
        <f>AW3</f>
        <v>Fortuna Sittard</v>
      </c>
      <c r="AX48" s="757"/>
      <c r="AY48" s="757"/>
      <c r="AZ48" s="758"/>
      <c r="BA48" s="35"/>
      <c r="BB48" s="744" t="s">
        <v>71</v>
      </c>
      <c r="BC48" s="745"/>
      <c r="BD48" s="746"/>
      <c r="BE48" s="756" t="str">
        <f>AW3</f>
        <v>Fortuna Sittard</v>
      </c>
      <c r="BF48" s="757"/>
      <c r="BG48" s="757"/>
      <c r="BH48" s="758"/>
      <c r="BI48" s="744" t="s">
        <v>71</v>
      </c>
      <c r="BJ48" s="745"/>
      <c r="BK48" s="746"/>
      <c r="BL48" s="756" t="str">
        <f>BL3</f>
        <v>RC Genk</v>
      </c>
      <c r="BM48" s="757"/>
      <c r="BN48" s="757"/>
      <c r="BO48" s="758"/>
      <c r="BP48" s="35"/>
      <c r="BQ48" s="744" t="s">
        <v>71</v>
      </c>
      <c r="BR48" s="745"/>
      <c r="BS48" s="746"/>
      <c r="BT48" s="756" t="str">
        <f>BL3</f>
        <v>RC Genk</v>
      </c>
      <c r="BU48" s="757"/>
      <c r="BV48" s="757"/>
      <c r="BW48" s="758"/>
      <c r="BX48" s="744" t="s">
        <v>71</v>
      </c>
      <c r="BY48" s="745"/>
      <c r="BZ48" s="746"/>
      <c r="CA48" s="756" t="str">
        <f>CA3</f>
        <v>CVV Vriendenschaar</v>
      </c>
      <c r="CB48" s="757"/>
      <c r="CC48" s="757"/>
      <c r="CD48" s="758"/>
      <c r="CE48" s="35"/>
      <c r="CF48" s="744" t="s">
        <v>71</v>
      </c>
      <c r="CG48" s="745"/>
      <c r="CH48" s="746"/>
      <c r="CI48" s="953" t="str">
        <f>CA3</f>
        <v>CVV Vriendenschaar</v>
      </c>
      <c r="CJ48" s="954"/>
      <c r="CK48" s="954"/>
      <c r="CL48" s="955"/>
      <c r="CM48" s="744" t="s">
        <v>71</v>
      </c>
      <c r="CN48" s="745"/>
      <c r="CO48" s="746"/>
      <c r="CP48" s="756" t="str">
        <f>CP3</f>
        <v>Vitesse/AGOVV</v>
      </c>
      <c r="CQ48" s="757"/>
      <c r="CR48" s="757"/>
      <c r="CS48" s="758"/>
      <c r="CT48" s="35"/>
      <c r="CU48" s="744" t="s">
        <v>71</v>
      </c>
      <c r="CV48" s="745"/>
      <c r="CW48" s="746"/>
      <c r="CX48" s="756" t="str">
        <f>CP3</f>
        <v>Vitesse/AGOVV</v>
      </c>
      <c r="CY48" s="757"/>
      <c r="CZ48" s="757"/>
      <c r="DA48" s="758"/>
      <c r="DB48" s="744" t="s">
        <v>71</v>
      </c>
      <c r="DC48" s="745"/>
      <c r="DD48" s="746"/>
      <c r="DE48" s="756" t="str">
        <f>DE3</f>
        <v>Willem II / RKC</v>
      </c>
      <c r="DF48" s="757"/>
      <c r="DG48" s="757"/>
      <c r="DH48" s="758"/>
      <c r="DI48" s="35"/>
      <c r="DJ48" s="744" t="s">
        <v>71</v>
      </c>
      <c r="DK48" s="745"/>
      <c r="DL48" s="746"/>
      <c r="DM48" s="756" t="str">
        <f>DE3</f>
        <v>Willem II / RKC</v>
      </c>
      <c r="DN48" s="757"/>
      <c r="DO48" s="757"/>
      <c r="DP48" s="758"/>
      <c r="DQ48" s="744" t="s">
        <v>71</v>
      </c>
      <c r="DR48" s="745"/>
      <c r="DS48" s="746"/>
      <c r="DT48" s="756" t="str">
        <f>DT3</f>
        <v>Sparta Rotterdam</v>
      </c>
      <c r="DU48" s="757"/>
      <c r="DV48" s="757"/>
      <c r="DW48" s="758"/>
      <c r="DX48" s="35"/>
      <c r="DY48" s="744" t="s">
        <v>71</v>
      </c>
      <c r="DZ48" s="745"/>
      <c r="EA48" s="746"/>
      <c r="EB48" s="756" t="str">
        <f>DT3</f>
        <v>Sparta Rotterdam</v>
      </c>
      <c r="EC48" s="757"/>
      <c r="ED48" s="757"/>
      <c r="EE48" s="758"/>
      <c r="EF48" s="744" t="s">
        <v>71</v>
      </c>
      <c r="EG48" s="745"/>
      <c r="EH48" s="746"/>
      <c r="EI48" s="756" t="str">
        <f>EI3</f>
        <v>Roda JC</v>
      </c>
      <c r="EJ48" s="757"/>
      <c r="EK48" s="757"/>
      <c r="EL48" s="758"/>
      <c r="EM48" s="35"/>
      <c r="EN48" s="744" t="s">
        <v>71</v>
      </c>
      <c r="EO48" s="745"/>
      <c r="EP48" s="746"/>
      <c r="EQ48" s="756" t="str">
        <f>EI3</f>
        <v>Roda JC</v>
      </c>
      <c r="ER48" s="757"/>
      <c r="ES48" s="757"/>
      <c r="ET48" s="758"/>
      <c r="EU48" s="744" t="s">
        <v>71</v>
      </c>
      <c r="EV48" s="745"/>
      <c r="EW48" s="746"/>
      <c r="EX48" s="756" t="str">
        <f>EX3</f>
        <v>Lierse SK</v>
      </c>
      <c r="EY48" s="757"/>
      <c r="EZ48" s="757"/>
      <c r="FA48" s="758"/>
      <c r="FB48" s="35"/>
      <c r="FC48" s="744" t="s">
        <v>71</v>
      </c>
      <c r="FD48" s="745"/>
      <c r="FE48" s="746"/>
      <c r="FF48" s="756" t="str">
        <f>EX3</f>
        <v>Lierse SK</v>
      </c>
      <c r="FG48" s="757"/>
      <c r="FH48" s="757"/>
      <c r="FI48" s="758"/>
      <c r="FJ48" s="744" t="s">
        <v>71</v>
      </c>
      <c r="FK48" s="745"/>
      <c r="FL48" s="746"/>
      <c r="FM48" s="756" t="str">
        <f>FM3</f>
        <v>FC Den Bosch</v>
      </c>
      <c r="FN48" s="757"/>
      <c r="FO48" s="757"/>
      <c r="FP48" s="758"/>
      <c r="FQ48" s="35"/>
      <c r="FR48" s="744" t="s">
        <v>71</v>
      </c>
      <c r="FS48" s="745"/>
      <c r="FT48" s="746"/>
      <c r="FU48" s="756" t="str">
        <f>FM3</f>
        <v>FC Den Bosch</v>
      </c>
      <c r="FV48" s="757"/>
      <c r="FW48" s="757"/>
      <c r="FX48" s="758"/>
    </row>
    <row r="49" spans="1:180" ht="11.45" customHeight="1" thickBot="1">
      <c r="A49" s="786"/>
      <c r="B49" s="787"/>
      <c r="C49" s="788"/>
      <c r="D49" s="759"/>
      <c r="E49" s="760"/>
      <c r="F49" s="760"/>
      <c r="G49" s="761"/>
      <c r="H49" s="35"/>
      <c r="I49" s="786"/>
      <c r="J49" s="787"/>
      <c r="K49" s="788"/>
      <c r="L49" s="851"/>
      <c r="M49" s="852"/>
      <c r="N49" s="852"/>
      <c r="O49" s="853"/>
      <c r="P49" s="786"/>
      <c r="Q49" s="787"/>
      <c r="R49" s="788"/>
      <c r="S49" s="759"/>
      <c r="T49" s="760"/>
      <c r="U49" s="760"/>
      <c r="V49" s="761"/>
      <c r="W49" s="35"/>
      <c r="X49" s="786"/>
      <c r="Y49" s="787"/>
      <c r="Z49" s="788"/>
      <c r="AA49" s="759"/>
      <c r="AB49" s="760"/>
      <c r="AC49" s="760"/>
      <c r="AD49" s="761"/>
      <c r="AE49" s="786"/>
      <c r="AF49" s="787"/>
      <c r="AG49" s="788"/>
      <c r="AH49" s="759"/>
      <c r="AI49" s="760"/>
      <c r="AJ49" s="760"/>
      <c r="AK49" s="761"/>
      <c r="AL49" s="35"/>
      <c r="AM49" s="786"/>
      <c r="AN49" s="787"/>
      <c r="AO49" s="788"/>
      <c r="AP49" s="759"/>
      <c r="AQ49" s="760"/>
      <c r="AR49" s="760"/>
      <c r="AS49" s="761"/>
      <c r="AT49" s="786"/>
      <c r="AU49" s="787"/>
      <c r="AV49" s="788"/>
      <c r="AW49" s="759"/>
      <c r="AX49" s="760"/>
      <c r="AY49" s="760"/>
      <c r="AZ49" s="761"/>
      <c r="BA49" s="35"/>
      <c r="BB49" s="786"/>
      <c r="BC49" s="787"/>
      <c r="BD49" s="788"/>
      <c r="BE49" s="759"/>
      <c r="BF49" s="760"/>
      <c r="BG49" s="760"/>
      <c r="BH49" s="761"/>
      <c r="BI49" s="786"/>
      <c r="BJ49" s="787"/>
      <c r="BK49" s="788"/>
      <c r="BL49" s="759"/>
      <c r="BM49" s="760"/>
      <c r="BN49" s="760"/>
      <c r="BO49" s="761"/>
      <c r="BP49" s="35"/>
      <c r="BQ49" s="786"/>
      <c r="BR49" s="787"/>
      <c r="BS49" s="788"/>
      <c r="BT49" s="759"/>
      <c r="BU49" s="760"/>
      <c r="BV49" s="760"/>
      <c r="BW49" s="761"/>
      <c r="BX49" s="786"/>
      <c r="BY49" s="787"/>
      <c r="BZ49" s="788"/>
      <c r="CA49" s="759"/>
      <c r="CB49" s="760"/>
      <c r="CC49" s="760"/>
      <c r="CD49" s="761"/>
      <c r="CE49" s="35"/>
      <c r="CF49" s="786"/>
      <c r="CG49" s="787"/>
      <c r="CH49" s="788"/>
      <c r="CI49" s="956"/>
      <c r="CJ49" s="957"/>
      <c r="CK49" s="957"/>
      <c r="CL49" s="958"/>
      <c r="CM49" s="786"/>
      <c r="CN49" s="787"/>
      <c r="CO49" s="788"/>
      <c r="CP49" s="759"/>
      <c r="CQ49" s="760"/>
      <c r="CR49" s="760"/>
      <c r="CS49" s="761"/>
      <c r="CT49" s="35"/>
      <c r="CU49" s="786"/>
      <c r="CV49" s="787"/>
      <c r="CW49" s="788"/>
      <c r="CX49" s="759"/>
      <c r="CY49" s="760"/>
      <c r="CZ49" s="760"/>
      <c r="DA49" s="761"/>
      <c r="DB49" s="786"/>
      <c r="DC49" s="787"/>
      <c r="DD49" s="788"/>
      <c r="DE49" s="759"/>
      <c r="DF49" s="760"/>
      <c r="DG49" s="760"/>
      <c r="DH49" s="761"/>
      <c r="DI49" s="35"/>
      <c r="DJ49" s="786"/>
      <c r="DK49" s="787"/>
      <c r="DL49" s="788"/>
      <c r="DM49" s="759"/>
      <c r="DN49" s="760"/>
      <c r="DO49" s="760"/>
      <c r="DP49" s="761"/>
      <c r="DQ49" s="786"/>
      <c r="DR49" s="787"/>
      <c r="DS49" s="788"/>
      <c r="DT49" s="759"/>
      <c r="DU49" s="760"/>
      <c r="DV49" s="760"/>
      <c r="DW49" s="761"/>
      <c r="DX49" s="35"/>
      <c r="DY49" s="786"/>
      <c r="DZ49" s="787"/>
      <c r="EA49" s="788"/>
      <c r="EB49" s="759"/>
      <c r="EC49" s="760"/>
      <c r="ED49" s="760"/>
      <c r="EE49" s="761"/>
      <c r="EF49" s="786"/>
      <c r="EG49" s="787"/>
      <c r="EH49" s="788"/>
      <c r="EI49" s="759"/>
      <c r="EJ49" s="760"/>
      <c r="EK49" s="760"/>
      <c r="EL49" s="761"/>
      <c r="EM49" s="35"/>
      <c r="EN49" s="786"/>
      <c r="EO49" s="787"/>
      <c r="EP49" s="788"/>
      <c r="EQ49" s="759"/>
      <c r="ER49" s="760"/>
      <c r="ES49" s="760"/>
      <c r="ET49" s="761"/>
      <c r="EU49" s="786"/>
      <c r="EV49" s="787"/>
      <c r="EW49" s="788"/>
      <c r="EX49" s="759"/>
      <c r="EY49" s="760"/>
      <c r="EZ49" s="760"/>
      <c r="FA49" s="761"/>
      <c r="FB49" s="35"/>
      <c r="FC49" s="786"/>
      <c r="FD49" s="787"/>
      <c r="FE49" s="788"/>
      <c r="FF49" s="759"/>
      <c r="FG49" s="760"/>
      <c r="FH49" s="760"/>
      <c r="FI49" s="761"/>
      <c r="FJ49" s="786"/>
      <c r="FK49" s="787"/>
      <c r="FL49" s="788"/>
      <c r="FM49" s="759"/>
      <c r="FN49" s="760"/>
      <c r="FO49" s="760"/>
      <c r="FP49" s="761"/>
      <c r="FQ49" s="35"/>
      <c r="FR49" s="786"/>
      <c r="FS49" s="787"/>
      <c r="FT49" s="788"/>
      <c r="FU49" s="759"/>
      <c r="FV49" s="760"/>
      <c r="FW49" s="760"/>
      <c r="FX49" s="761"/>
    </row>
    <row r="50" spans="1:180" ht="11.45" customHeight="1">
      <c r="A50" s="658" t="s">
        <v>81</v>
      </c>
      <c r="B50" s="659"/>
      <c r="C50" s="659"/>
      <c r="D50" s="660"/>
      <c r="E50" s="672" t="str">
        <f>'info toernooi'!M5</f>
        <v>zo 12.15</v>
      </c>
      <c r="F50" s="673"/>
      <c r="G50" s="674"/>
      <c r="H50" s="35"/>
      <c r="I50" s="658" t="s">
        <v>81</v>
      </c>
      <c r="J50" s="659"/>
      <c r="K50" s="659"/>
      <c r="L50" s="660"/>
      <c r="M50" s="860"/>
      <c r="N50" s="861"/>
      <c r="O50" s="862"/>
      <c r="P50" s="658" t="s">
        <v>81</v>
      </c>
      <c r="Q50" s="659"/>
      <c r="R50" s="659"/>
      <c r="S50" s="660"/>
      <c r="T50" s="672" t="str">
        <f>'info toernooi'!M6</f>
        <v>zo 12.15</v>
      </c>
      <c r="U50" s="673"/>
      <c r="V50" s="674"/>
      <c r="W50" s="35"/>
      <c r="X50" s="658" t="s">
        <v>81</v>
      </c>
      <c r="Y50" s="659"/>
      <c r="Z50" s="659"/>
      <c r="AA50" s="660"/>
      <c r="AB50" s="896"/>
      <c r="AC50" s="897"/>
      <c r="AD50" s="898"/>
      <c r="AE50" s="658" t="s">
        <v>81</v>
      </c>
      <c r="AF50" s="659"/>
      <c r="AG50" s="659"/>
      <c r="AH50" s="660"/>
      <c r="AI50" s="672" t="str">
        <f>'info toernooi'!M7</f>
        <v>zo 12.15</v>
      </c>
      <c r="AJ50" s="673"/>
      <c r="AK50" s="674"/>
      <c r="AL50" s="35"/>
      <c r="AM50" s="658" t="s">
        <v>81</v>
      </c>
      <c r="AN50" s="659"/>
      <c r="AO50" s="659"/>
      <c r="AP50" s="660"/>
      <c r="AQ50" s="701"/>
      <c r="AR50" s="702"/>
      <c r="AS50" s="703"/>
      <c r="AT50" s="658" t="s">
        <v>81</v>
      </c>
      <c r="AU50" s="659"/>
      <c r="AV50" s="659"/>
      <c r="AW50" s="660"/>
      <c r="AX50" s="672" t="str">
        <f>'info toernooi'!M8</f>
        <v>zo 12.15</v>
      </c>
      <c r="AY50" s="673"/>
      <c r="AZ50" s="674"/>
      <c r="BA50" s="35"/>
      <c r="BB50" s="658" t="s">
        <v>81</v>
      </c>
      <c r="BC50" s="659"/>
      <c r="BD50" s="659"/>
      <c r="BE50" s="660"/>
      <c r="BF50" s="922"/>
      <c r="BG50" s="923"/>
      <c r="BH50" s="924"/>
      <c r="BI50" s="658" t="s">
        <v>81</v>
      </c>
      <c r="BJ50" s="659"/>
      <c r="BK50" s="659"/>
      <c r="BL50" s="660"/>
      <c r="BM50" s="672" t="str">
        <f>'info toernooi'!M9</f>
        <v>zo 12.15</v>
      </c>
      <c r="BN50" s="673"/>
      <c r="BO50" s="674"/>
      <c r="BP50" s="35"/>
      <c r="BQ50" s="658" t="s">
        <v>81</v>
      </c>
      <c r="BR50" s="659"/>
      <c r="BS50" s="659"/>
      <c r="BT50" s="660"/>
      <c r="BU50" s="707"/>
      <c r="BV50" s="708"/>
      <c r="BW50" s="709"/>
      <c r="BX50" s="658" t="s">
        <v>81</v>
      </c>
      <c r="BY50" s="659"/>
      <c r="BZ50" s="659"/>
      <c r="CA50" s="660"/>
      <c r="CB50" s="672" t="str">
        <f>'info toernooi'!M10</f>
        <v>zo 12.15</v>
      </c>
      <c r="CC50" s="673"/>
      <c r="CD50" s="674"/>
      <c r="CE50" s="35"/>
      <c r="CF50" s="658" t="s">
        <v>81</v>
      </c>
      <c r="CG50" s="659"/>
      <c r="CH50" s="659"/>
      <c r="CI50" s="660"/>
      <c r="CJ50" s="774"/>
      <c r="CK50" s="775"/>
      <c r="CL50" s="776"/>
      <c r="CM50" s="658" t="s">
        <v>81</v>
      </c>
      <c r="CN50" s="659"/>
      <c r="CO50" s="659"/>
      <c r="CP50" s="660"/>
      <c r="CQ50" s="969" t="str">
        <f>'info toernooi'!M37</f>
        <v>zo 11.30</v>
      </c>
      <c r="CR50" s="970"/>
      <c r="CS50" s="971"/>
      <c r="CT50" s="35"/>
      <c r="CU50" s="658" t="s">
        <v>81</v>
      </c>
      <c r="CV50" s="659"/>
      <c r="CW50" s="659"/>
      <c r="CX50" s="660"/>
      <c r="CY50" s="768"/>
      <c r="CZ50" s="769"/>
      <c r="DA50" s="770"/>
      <c r="DB50" s="658" t="s">
        <v>81</v>
      </c>
      <c r="DC50" s="659"/>
      <c r="DD50" s="659"/>
      <c r="DE50" s="660"/>
      <c r="DF50" s="672" t="str">
        <f>'info toernooi'!M38</f>
        <v>zo 11.30</v>
      </c>
      <c r="DG50" s="673"/>
      <c r="DH50" s="674"/>
      <c r="DI50" s="35"/>
      <c r="DJ50" s="658" t="s">
        <v>81</v>
      </c>
      <c r="DK50" s="659"/>
      <c r="DL50" s="659"/>
      <c r="DM50" s="660"/>
      <c r="DN50" s="731"/>
      <c r="DO50" s="732"/>
      <c r="DP50" s="733"/>
      <c r="DQ50" s="658" t="s">
        <v>81</v>
      </c>
      <c r="DR50" s="659"/>
      <c r="DS50" s="659"/>
      <c r="DT50" s="660"/>
      <c r="DU50" s="672" t="str">
        <f>'info toernooi'!M39</f>
        <v>zo 11.30</v>
      </c>
      <c r="DV50" s="673"/>
      <c r="DW50" s="674"/>
      <c r="DX50" s="35"/>
      <c r="DY50" s="658" t="s">
        <v>81</v>
      </c>
      <c r="DZ50" s="659"/>
      <c r="EA50" s="659"/>
      <c r="EB50" s="660"/>
      <c r="EC50" s="731"/>
      <c r="ED50" s="732"/>
      <c r="EE50" s="733"/>
      <c r="EF50" s="658" t="s">
        <v>81</v>
      </c>
      <c r="EG50" s="659"/>
      <c r="EH50" s="659"/>
      <c r="EI50" s="660"/>
      <c r="EJ50" s="672" t="str">
        <f>'info toernooi'!M40</f>
        <v>zo 11.30</v>
      </c>
      <c r="EK50" s="673"/>
      <c r="EL50" s="674"/>
      <c r="EM50" s="35"/>
      <c r="EN50" s="658" t="s">
        <v>81</v>
      </c>
      <c r="EO50" s="659"/>
      <c r="EP50" s="659"/>
      <c r="EQ50" s="660"/>
      <c r="ER50" s="731"/>
      <c r="ES50" s="732"/>
      <c r="ET50" s="733"/>
      <c r="EU50" s="658" t="s">
        <v>81</v>
      </c>
      <c r="EV50" s="659"/>
      <c r="EW50" s="659"/>
      <c r="EX50" s="660"/>
      <c r="EY50" s="672" t="str">
        <f>'info toernooi'!M41</f>
        <v>zo 11.30</v>
      </c>
      <c r="EZ50" s="673"/>
      <c r="FA50" s="674"/>
      <c r="FB50" s="35"/>
      <c r="FC50" s="658" t="s">
        <v>81</v>
      </c>
      <c r="FD50" s="659"/>
      <c r="FE50" s="659"/>
      <c r="FF50" s="660"/>
      <c r="FG50" s="731"/>
      <c r="FH50" s="732"/>
      <c r="FI50" s="733"/>
      <c r="FJ50" s="658" t="s">
        <v>81</v>
      </c>
      <c r="FK50" s="659"/>
      <c r="FL50" s="659"/>
      <c r="FM50" s="660"/>
      <c r="FN50" s="672" t="str">
        <f>'info toernooi'!M42</f>
        <v>zo 11.30</v>
      </c>
      <c r="FO50" s="673"/>
      <c r="FP50" s="674"/>
      <c r="FQ50" s="35"/>
      <c r="FR50" s="658" t="s">
        <v>81</v>
      </c>
      <c r="FS50" s="659"/>
      <c r="FT50" s="659"/>
      <c r="FU50" s="660"/>
      <c r="FV50" s="731"/>
      <c r="FW50" s="732"/>
      <c r="FX50" s="733"/>
    </row>
    <row r="51" spans="1:180" ht="11.45" customHeight="1" thickBot="1">
      <c r="A51" s="661"/>
      <c r="B51" s="662"/>
      <c r="C51" s="662"/>
      <c r="D51" s="663"/>
      <c r="E51" s="675"/>
      <c r="F51" s="676"/>
      <c r="G51" s="677"/>
      <c r="H51" s="35"/>
      <c r="I51" s="661"/>
      <c r="J51" s="662"/>
      <c r="K51" s="662"/>
      <c r="L51" s="663"/>
      <c r="M51" s="863"/>
      <c r="N51" s="864"/>
      <c r="O51" s="865"/>
      <c r="P51" s="661"/>
      <c r="Q51" s="662"/>
      <c r="R51" s="662"/>
      <c r="S51" s="663"/>
      <c r="T51" s="675"/>
      <c r="U51" s="676"/>
      <c r="V51" s="677"/>
      <c r="W51" s="35"/>
      <c r="X51" s="661"/>
      <c r="Y51" s="662"/>
      <c r="Z51" s="662"/>
      <c r="AA51" s="663"/>
      <c r="AB51" s="899"/>
      <c r="AC51" s="900"/>
      <c r="AD51" s="901"/>
      <c r="AE51" s="661"/>
      <c r="AF51" s="662"/>
      <c r="AG51" s="662"/>
      <c r="AH51" s="663"/>
      <c r="AI51" s="675"/>
      <c r="AJ51" s="676"/>
      <c r="AK51" s="677"/>
      <c r="AL51" s="35"/>
      <c r="AM51" s="661"/>
      <c r="AN51" s="662"/>
      <c r="AO51" s="662"/>
      <c r="AP51" s="663"/>
      <c r="AQ51" s="704"/>
      <c r="AR51" s="705"/>
      <c r="AS51" s="706"/>
      <c r="AT51" s="661"/>
      <c r="AU51" s="662"/>
      <c r="AV51" s="662"/>
      <c r="AW51" s="663"/>
      <c r="AX51" s="675"/>
      <c r="AY51" s="676"/>
      <c r="AZ51" s="677"/>
      <c r="BA51" s="35"/>
      <c r="BB51" s="661"/>
      <c r="BC51" s="662"/>
      <c r="BD51" s="662"/>
      <c r="BE51" s="663"/>
      <c r="BF51" s="925"/>
      <c r="BG51" s="926"/>
      <c r="BH51" s="927"/>
      <c r="BI51" s="661"/>
      <c r="BJ51" s="662"/>
      <c r="BK51" s="662"/>
      <c r="BL51" s="663"/>
      <c r="BM51" s="675"/>
      <c r="BN51" s="676"/>
      <c r="BO51" s="677"/>
      <c r="BP51" s="35"/>
      <c r="BQ51" s="661"/>
      <c r="BR51" s="662"/>
      <c r="BS51" s="662"/>
      <c r="BT51" s="663"/>
      <c r="BU51" s="710"/>
      <c r="BV51" s="711"/>
      <c r="BW51" s="712"/>
      <c r="BX51" s="661"/>
      <c r="BY51" s="662"/>
      <c r="BZ51" s="662"/>
      <c r="CA51" s="663"/>
      <c r="CB51" s="675"/>
      <c r="CC51" s="676"/>
      <c r="CD51" s="677"/>
      <c r="CE51" s="35"/>
      <c r="CF51" s="661"/>
      <c r="CG51" s="662"/>
      <c r="CH51" s="662"/>
      <c r="CI51" s="663"/>
      <c r="CJ51" s="777"/>
      <c r="CK51" s="778"/>
      <c r="CL51" s="779"/>
      <c r="CM51" s="661"/>
      <c r="CN51" s="662"/>
      <c r="CO51" s="662"/>
      <c r="CP51" s="663"/>
      <c r="CQ51" s="972"/>
      <c r="CR51" s="973"/>
      <c r="CS51" s="974"/>
      <c r="CT51" s="35"/>
      <c r="CU51" s="661"/>
      <c r="CV51" s="662"/>
      <c r="CW51" s="662"/>
      <c r="CX51" s="663"/>
      <c r="CY51" s="771"/>
      <c r="CZ51" s="772"/>
      <c r="DA51" s="773"/>
      <c r="DB51" s="661"/>
      <c r="DC51" s="662"/>
      <c r="DD51" s="662"/>
      <c r="DE51" s="663"/>
      <c r="DF51" s="675"/>
      <c r="DG51" s="676"/>
      <c r="DH51" s="677"/>
      <c r="DI51" s="35"/>
      <c r="DJ51" s="661"/>
      <c r="DK51" s="662"/>
      <c r="DL51" s="662"/>
      <c r="DM51" s="663"/>
      <c r="DN51" s="734"/>
      <c r="DO51" s="735"/>
      <c r="DP51" s="736"/>
      <c r="DQ51" s="661"/>
      <c r="DR51" s="662"/>
      <c r="DS51" s="662"/>
      <c r="DT51" s="663"/>
      <c r="DU51" s="675"/>
      <c r="DV51" s="676"/>
      <c r="DW51" s="677"/>
      <c r="DX51" s="35"/>
      <c r="DY51" s="661"/>
      <c r="DZ51" s="662"/>
      <c r="EA51" s="662"/>
      <c r="EB51" s="663"/>
      <c r="EC51" s="734"/>
      <c r="ED51" s="735"/>
      <c r="EE51" s="736"/>
      <c r="EF51" s="661"/>
      <c r="EG51" s="662"/>
      <c r="EH51" s="662"/>
      <c r="EI51" s="663"/>
      <c r="EJ51" s="675"/>
      <c r="EK51" s="676"/>
      <c r="EL51" s="677"/>
      <c r="EM51" s="35"/>
      <c r="EN51" s="661"/>
      <c r="EO51" s="662"/>
      <c r="EP51" s="662"/>
      <c r="EQ51" s="663"/>
      <c r="ER51" s="734"/>
      <c r="ES51" s="735"/>
      <c r="ET51" s="736"/>
      <c r="EU51" s="661"/>
      <c r="EV51" s="662"/>
      <c r="EW51" s="662"/>
      <c r="EX51" s="663"/>
      <c r="EY51" s="675"/>
      <c r="EZ51" s="676"/>
      <c r="FA51" s="677"/>
      <c r="FB51" s="35"/>
      <c r="FC51" s="661"/>
      <c r="FD51" s="662"/>
      <c r="FE51" s="662"/>
      <c r="FF51" s="663"/>
      <c r="FG51" s="734"/>
      <c r="FH51" s="735"/>
      <c r="FI51" s="736"/>
      <c r="FJ51" s="661"/>
      <c r="FK51" s="662"/>
      <c r="FL51" s="662"/>
      <c r="FM51" s="663"/>
      <c r="FN51" s="675"/>
      <c r="FO51" s="676"/>
      <c r="FP51" s="677"/>
      <c r="FQ51" s="35"/>
      <c r="FR51" s="661"/>
      <c r="FS51" s="662"/>
      <c r="FT51" s="662"/>
      <c r="FU51" s="663"/>
      <c r="FV51" s="734"/>
      <c r="FW51" s="735"/>
      <c r="FX51" s="736"/>
    </row>
    <row r="52" spans="1:180" ht="11.45" customHeight="1">
      <c r="A52" s="684" t="str">
        <f>'info toernooi'!C26</f>
        <v>Roda JC</v>
      </c>
      <c r="B52" s="685"/>
      <c r="C52" s="686"/>
      <c r="D52" s="690" t="s">
        <v>72</v>
      </c>
      <c r="E52" s="684" t="str">
        <f>'info toernooi'!F26</f>
        <v>AZ</v>
      </c>
      <c r="F52" s="685"/>
      <c r="G52" s="686"/>
      <c r="H52" s="35"/>
      <c r="I52" s="737"/>
      <c r="J52" s="738"/>
      <c r="K52" s="739"/>
      <c r="L52" s="690" t="s">
        <v>72</v>
      </c>
      <c r="M52" s="737"/>
      <c r="N52" s="738"/>
      <c r="O52" s="739"/>
      <c r="P52" s="684" t="str">
        <f>'info toernooi'!C26</f>
        <v>Roda JC</v>
      </c>
      <c r="Q52" s="685"/>
      <c r="R52" s="686"/>
      <c r="S52" s="690" t="s">
        <v>72</v>
      </c>
      <c r="T52" s="684" t="str">
        <f>'info toernooi'!F26</f>
        <v>AZ</v>
      </c>
      <c r="U52" s="685"/>
      <c r="V52" s="686"/>
      <c r="W52" s="35"/>
      <c r="X52" s="891"/>
      <c r="Y52" s="892"/>
      <c r="Z52" s="889"/>
      <c r="AA52" s="690" t="s">
        <v>72</v>
      </c>
      <c r="AB52" s="891"/>
      <c r="AC52" s="892"/>
      <c r="AD52" s="889"/>
      <c r="AE52" s="684" t="str">
        <f>'info toernooi'!C27</f>
        <v>NAC Breda</v>
      </c>
      <c r="AF52" s="685"/>
      <c r="AG52" s="686"/>
      <c r="AH52" s="690" t="s">
        <v>72</v>
      </c>
      <c r="AI52" s="684" t="str">
        <f>'info toernooi'!F27</f>
        <v>Fortuna Sittard</v>
      </c>
      <c r="AJ52" s="685"/>
      <c r="AK52" s="686"/>
      <c r="AL52" s="35"/>
      <c r="AM52" s="909"/>
      <c r="AN52" s="910"/>
      <c r="AO52" s="841"/>
      <c r="AP52" s="690" t="s">
        <v>72</v>
      </c>
      <c r="AQ52" s="909"/>
      <c r="AR52" s="910"/>
      <c r="AS52" s="841"/>
      <c r="AT52" s="684" t="str">
        <f>'info toernooi'!C27</f>
        <v>NAC Breda</v>
      </c>
      <c r="AU52" s="685"/>
      <c r="AV52" s="686"/>
      <c r="AW52" s="690" t="s">
        <v>72</v>
      </c>
      <c r="AX52" s="684" t="str">
        <f>'info toernooi'!F27</f>
        <v>Fortuna Sittard</v>
      </c>
      <c r="AY52" s="685"/>
      <c r="AZ52" s="686"/>
      <c r="BA52" s="35"/>
      <c r="BB52" s="664"/>
      <c r="BC52" s="665"/>
      <c r="BD52" s="666"/>
      <c r="BE52" s="690" t="s">
        <v>72</v>
      </c>
      <c r="BF52" s="664"/>
      <c r="BG52" s="665"/>
      <c r="BH52" s="666"/>
      <c r="BI52" s="832" t="str">
        <f>'info toernooi'!C25</f>
        <v>RC Genk</v>
      </c>
      <c r="BJ52" s="833"/>
      <c r="BK52" s="670"/>
      <c r="BL52" s="690" t="s">
        <v>72</v>
      </c>
      <c r="BM52" s="832" t="str">
        <f>'info toernooi'!F25</f>
        <v>CVV Vriendenschaar</v>
      </c>
      <c r="BN52" s="833"/>
      <c r="BO52" s="670"/>
      <c r="BP52" s="35"/>
      <c r="BQ52" s="940"/>
      <c r="BR52" s="941"/>
      <c r="BS52" s="942"/>
      <c r="BT52" s="690" t="s">
        <v>72</v>
      </c>
      <c r="BU52" s="940"/>
      <c r="BV52" s="941"/>
      <c r="BW52" s="942"/>
      <c r="BX52" s="947" t="str">
        <f>'info toernooi'!C25</f>
        <v>RC Genk</v>
      </c>
      <c r="BY52" s="948"/>
      <c r="BZ52" s="949"/>
      <c r="CA52" s="690" t="s">
        <v>72</v>
      </c>
      <c r="CB52" s="947" t="str">
        <f>'info toernooi'!F25</f>
        <v>CVV Vriendenschaar</v>
      </c>
      <c r="CC52" s="948"/>
      <c r="CD52" s="949"/>
      <c r="CE52" s="35"/>
      <c r="CF52" s="737"/>
      <c r="CG52" s="738"/>
      <c r="CH52" s="739"/>
      <c r="CI52" s="690" t="s">
        <v>72</v>
      </c>
      <c r="CJ52" s="737"/>
      <c r="CK52" s="738"/>
      <c r="CL52" s="739"/>
      <c r="CM52" s="684" t="str">
        <f>'info toernooi'!C58</f>
        <v>Willem II / RKC</v>
      </c>
      <c r="CN52" s="685"/>
      <c r="CO52" s="686"/>
      <c r="CP52" s="690" t="s">
        <v>72</v>
      </c>
      <c r="CQ52" s="684" t="str">
        <f>'info toernooi'!F58</f>
        <v>Vitesse/AGOVV</v>
      </c>
      <c r="CR52" s="685"/>
      <c r="CS52" s="686"/>
      <c r="CT52" s="35"/>
      <c r="CU52" s="962"/>
      <c r="CV52" s="963"/>
      <c r="CW52" s="964"/>
      <c r="CX52" s="690" t="s">
        <v>72</v>
      </c>
      <c r="CY52" s="962"/>
      <c r="CZ52" s="963"/>
      <c r="DA52" s="964"/>
      <c r="DB52" s="791" t="str">
        <f>'info toernooi'!C58</f>
        <v>Willem II / RKC</v>
      </c>
      <c r="DC52" s="792"/>
      <c r="DD52" s="793"/>
      <c r="DE52" s="690" t="s">
        <v>72</v>
      </c>
      <c r="DF52" s="791" t="str">
        <f>'info toernooi'!F58</f>
        <v>Vitesse/AGOVV</v>
      </c>
      <c r="DG52" s="792"/>
      <c r="DH52" s="793"/>
      <c r="DI52" s="35"/>
      <c r="DJ52" s="737"/>
      <c r="DK52" s="738"/>
      <c r="DL52" s="739"/>
      <c r="DM52" s="690" t="s">
        <v>72</v>
      </c>
      <c r="DN52" s="737"/>
      <c r="DO52" s="738"/>
      <c r="DP52" s="739"/>
      <c r="DQ52" s="737" t="str">
        <f>'info toernooi'!C59</f>
        <v>Sparta Rotterdam</v>
      </c>
      <c r="DR52" s="738"/>
      <c r="DS52" s="739"/>
      <c r="DT52" s="690" t="s">
        <v>72</v>
      </c>
      <c r="DU52" s="737" t="str">
        <f>'info toernooi'!F59</f>
        <v>Roda JC</v>
      </c>
      <c r="DV52" s="738"/>
      <c r="DW52" s="739"/>
      <c r="DX52" s="35"/>
      <c r="DY52" s="737"/>
      <c r="DZ52" s="738"/>
      <c r="EA52" s="739"/>
      <c r="EB52" s="690" t="s">
        <v>72</v>
      </c>
      <c r="EC52" s="737"/>
      <c r="ED52" s="738"/>
      <c r="EE52" s="739"/>
      <c r="EF52" s="791" t="str">
        <f>'info toernooi'!C59</f>
        <v>Sparta Rotterdam</v>
      </c>
      <c r="EG52" s="792"/>
      <c r="EH52" s="793"/>
      <c r="EI52" s="690" t="s">
        <v>72</v>
      </c>
      <c r="EJ52" s="791" t="str">
        <f>'info toernooi'!F59</f>
        <v>Roda JC</v>
      </c>
      <c r="EK52" s="792"/>
      <c r="EL52" s="793"/>
      <c r="EM52" s="35"/>
      <c r="EN52" s="737"/>
      <c r="EO52" s="738"/>
      <c r="EP52" s="739"/>
      <c r="EQ52" s="690" t="s">
        <v>72</v>
      </c>
      <c r="ER52" s="737"/>
      <c r="ES52" s="738"/>
      <c r="ET52" s="739"/>
      <c r="EU52" s="791" t="str">
        <f>'info toernooi'!C57</f>
        <v>Lierse SK</v>
      </c>
      <c r="EV52" s="792"/>
      <c r="EW52" s="793"/>
      <c r="EX52" s="690" t="s">
        <v>72</v>
      </c>
      <c r="EY52" s="791" t="str">
        <f>'info toernooi'!F57</f>
        <v>FC Den Bosch</v>
      </c>
      <c r="EZ52" s="792"/>
      <c r="FA52" s="793"/>
      <c r="FB52" s="35"/>
      <c r="FC52" s="737"/>
      <c r="FD52" s="738"/>
      <c r="FE52" s="739"/>
      <c r="FF52" s="690" t="s">
        <v>72</v>
      </c>
      <c r="FG52" s="737"/>
      <c r="FH52" s="738"/>
      <c r="FI52" s="739"/>
      <c r="FJ52" s="684" t="str">
        <f>'info toernooi'!C57</f>
        <v>Lierse SK</v>
      </c>
      <c r="FK52" s="685"/>
      <c r="FL52" s="686"/>
      <c r="FM52" s="690" t="s">
        <v>72</v>
      </c>
      <c r="FN52" s="684" t="str">
        <f>'info toernooi'!F57</f>
        <v>FC Den Bosch</v>
      </c>
      <c r="FO52" s="685"/>
      <c r="FP52" s="686"/>
      <c r="FQ52" s="35"/>
      <c r="FR52" s="737"/>
      <c r="FS52" s="738"/>
      <c r="FT52" s="739"/>
      <c r="FU52" s="690" t="s">
        <v>72</v>
      </c>
      <c r="FV52" s="737"/>
      <c r="FW52" s="738"/>
      <c r="FX52" s="739"/>
    </row>
    <row r="53" spans="1:180" ht="11.45" customHeight="1" thickBot="1">
      <c r="A53" s="687"/>
      <c r="B53" s="688"/>
      <c r="C53" s="689"/>
      <c r="D53" s="691"/>
      <c r="E53" s="859"/>
      <c r="F53" s="688"/>
      <c r="G53" s="692"/>
      <c r="H53" s="35"/>
      <c r="I53" s="740"/>
      <c r="J53" s="741"/>
      <c r="K53" s="742"/>
      <c r="L53" s="691"/>
      <c r="M53" s="740"/>
      <c r="N53" s="741"/>
      <c r="O53" s="743"/>
      <c r="P53" s="687"/>
      <c r="Q53" s="688"/>
      <c r="R53" s="689"/>
      <c r="S53" s="691"/>
      <c r="T53" s="687"/>
      <c r="U53" s="688"/>
      <c r="V53" s="692"/>
      <c r="W53" s="35"/>
      <c r="X53" s="893"/>
      <c r="Y53" s="894"/>
      <c r="Z53" s="895"/>
      <c r="AA53" s="691"/>
      <c r="AB53" s="893"/>
      <c r="AC53" s="894"/>
      <c r="AD53" s="890"/>
      <c r="AE53" s="687"/>
      <c r="AF53" s="688"/>
      <c r="AG53" s="689"/>
      <c r="AH53" s="691"/>
      <c r="AI53" s="687"/>
      <c r="AJ53" s="688"/>
      <c r="AK53" s="692"/>
      <c r="AL53" s="35"/>
      <c r="AM53" s="911"/>
      <c r="AN53" s="912"/>
      <c r="AO53" s="913"/>
      <c r="AP53" s="691"/>
      <c r="AQ53" s="911"/>
      <c r="AR53" s="912"/>
      <c r="AS53" s="842"/>
      <c r="AT53" s="687"/>
      <c r="AU53" s="688"/>
      <c r="AV53" s="689"/>
      <c r="AW53" s="691"/>
      <c r="AX53" s="687"/>
      <c r="AY53" s="688"/>
      <c r="AZ53" s="692"/>
      <c r="BA53" s="35"/>
      <c r="BB53" s="667"/>
      <c r="BC53" s="668"/>
      <c r="BD53" s="939"/>
      <c r="BE53" s="691"/>
      <c r="BF53" s="667"/>
      <c r="BG53" s="668"/>
      <c r="BH53" s="669"/>
      <c r="BI53" s="834"/>
      <c r="BJ53" s="835"/>
      <c r="BK53" s="838"/>
      <c r="BL53" s="691"/>
      <c r="BM53" s="834"/>
      <c r="BN53" s="835"/>
      <c r="BO53" s="671"/>
      <c r="BP53" s="35"/>
      <c r="BQ53" s="943"/>
      <c r="BR53" s="944"/>
      <c r="BS53" s="946"/>
      <c r="BT53" s="691"/>
      <c r="BU53" s="943"/>
      <c r="BV53" s="944"/>
      <c r="BW53" s="945"/>
      <c r="BX53" s="950"/>
      <c r="BY53" s="951"/>
      <c r="BZ53" s="952"/>
      <c r="CA53" s="691"/>
      <c r="CB53" s="950"/>
      <c r="CC53" s="951"/>
      <c r="CD53" s="961"/>
      <c r="CE53" s="35"/>
      <c r="CF53" s="740"/>
      <c r="CG53" s="741"/>
      <c r="CH53" s="742"/>
      <c r="CI53" s="691"/>
      <c r="CJ53" s="740"/>
      <c r="CK53" s="741"/>
      <c r="CL53" s="743"/>
      <c r="CM53" s="687"/>
      <c r="CN53" s="688"/>
      <c r="CO53" s="689"/>
      <c r="CP53" s="691"/>
      <c r="CQ53" s="687"/>
      <c r="CR53" s="688"/>
      <c r="CS53" s="692"/>
      <c r="CT53" s="35"/>
      <c r="CU53" s="965"/>
      <c r="CV53" s="966"/>
      <c r="CW53" s="968"/>
      <c r="CX53" s="691"/>
      <c r="CY53" s="965"/>
      <c r="CZ53" s="966"/>
      <c r="DA53" s="967"/>
      <c r="DB53" s="794"/>
      <c r="DC53" s="795"/>
      <c r="DD53" s="796"/>
      <c r="DE53" s="691"/>
      <c r="DF53" s="794"/>
      <c r="DG53" s="795"/>
      <c r="DH53" s="797"/>
      <c r="DI53" s="35"/>
      <c r="DJ53" s="740"/>
      <c r="DK53" s="741"/>
      <c r="DL53" s="742"/>
      <c r="DM53" s="691"/>
      <c r="DN53" s="740"/>
      <c r="DO53" s="741"/>
      <c r="DP53" s="743"/>
      <c r="DQ53" s="740"/>
      <c r="DR53" s="741"/>
      <c r="DS53" s="742"/>
      <c r="DT53" s="691"/>
      <c r="DU53" s="740"/>
      <c r="DV53" s="741"/>
      <c r="DW53" s="743"/>
      <c r="DX53" s="35"/>
      <c r="DY53" s="740"/>
      <c r="DZ53" s="741"/>
      <c r="EA53" s="742"/>
      <c r="EB53" s="691"/>
      <c r="EC53" s="740"/>
      <c r="ED53" s="741"/>
      <c r="EE53" s="743"/>
      <c r="EF53" s="794"/>
      <c r="EG53" s="795"/>
      <c r="EH53" s="796"/>
      <c r="EI53" s="691"/>
      <c r="EJ53" s="794"/>
      <c r="EK53" s="795"/>
      <c r="EL53" s="797"/>
      <c r="EM53" s="35"/>
      <c r="EN53" s="740"/>
      <c r="EO53" s="741"/>
      <c r="EP53" s="742"/>
      <c r="EQ53" s="691"/>
      <c r="ER53" s="740"/>
      <c r="ES53" s="741"/>
      <c r="ET53" s="743"/>
      <c r="EU53" s="794"/>
      <c r="EV53" s="795"/>
      <c r="EW53" s="796"/>
      <c r="EX53" s="691"/>
      <c r="EY53" s="794"/>
      <c r="EZ53" s="795"/>
      <c r="FA53" s="797"/>
      <c r="FB53" s="35"/>
      <c r="FC53" s="740"/>
      <c r="FD53" s="741"/>
      <c r="FE53" s="742"/>
      <c r="FF53" s="691"/>
      <c r="FG53" s="740"/>
      <c r="FH53" s="741"/>
      <c r="FI53" s="743"/>
      <c r="FJ53" s="687"/>
      <c r="FK53" s="688"/>
      <c r="FL53" s="689"/>
      <c r="FM53" s="691"/>
      <c r="FN53" s="687"/>
      <c r="FO53" s="688"/>
      <c r="FP53" s="692"/>
      <c r="FQ53" s="35"/>
      <c r="FR53" s="740"/>
      <c r="FS53" s="741"/>
      <c r="FT53" s="742"/>
      <c r="FU53" s="691"/>
      <c r="FV53" s="740"/>
      <c r="FW53" s="741"/>
      <c r="FX53" s="743"/>
    </row>
    <row r="54" spans="1:180" ht="11.45" customHeight="1">
      <c r="A54" s="750" t="s">
        <v>79</v>
      </c>
      <c r="B54" s="751"/>
      <c r="C54" s="798"/>
      <c r="D54" s="800" t="s">
        <v>72</v>
      </c>
      <c r="E54" s="802"/>
      <c r="F54" s="713" t="s">
        <v>80</v>
      </c>
      <c r="G54" s="843">
        <f>'info toernooi'!B26</f>
        <v>2</v>
      </c>
      <c r="H54" s="35"/>
      <c r="I54" s="750" t="s">
        <v>79</v>
      </c>
      <c r="J54" s="751"/>
      <c r="K54" s="798"/>
      <c r="L54" s="800" t="s">
        <v>72</v>
      </c>
      <c r="M54" s="802"/>
      <c r="N54" s="713" t="s">
        <v>80</v>
      </c>
      <c r="O54" s="857"/>
      <c r="P54" s="750" t="s">
        <v>79</v>
      </c>
      <c r="Q54" s="751"/>
      <c r="R54" s="798"/>
      <c r="S54" s="800" t="s">
        <v>72</v>
      </c>
      <c r="T54" s="802"/>
      <c r="U54" s="713" t="s">
        <v>80</v>
      </c>
      <c r="V54" s="843">
        <f>'info toernooi'!B26</f>
        <v>2</v>
      </c>
      <c r="W54" s="35"/>
      <c r="X54" s="750" t="s">
        <v>79</v>
      </c>
      <c r="Y54" s="751"/>
      <c r="Z54" s="754"/>
      <c r="AA54" s="690" t="s">
        <v>72</v>
      </c>
      <c r="AB54" s="693"/>
      <c r="AC54" s="713" t="s">
        <v>80</v>
      </c>
      <c r="AD54" s="889"/>
      <c r="AE54" s="750" t="s">
        <v>79</v>
      </c>
      <c r="AF54" s="751"/>
      <c r="AG54" s="754"/>
      <c r="AH54" s="690" t="s">
        <v>72</v>
      </c>
      <c r="AI54" s="693"/>
      <c r="AJ54" s="713" t="s">
        <v>80</v>
      </c>
      <c r="AK54" s="843">
        <f>'info toernooi'!B27</f>
        <v>3</v>
      </c>
      <c r="AL54" s="35"/>
      <c r="AM54" s="750" t="s">
        <v>79</v>
      </c>
      <c r="AN54" s="751"/>
      <c r="AO54" s="754"/>
      <c r="AP54" s="690" t="s">
        <v>72</v>
      </c>
      <c r="AQ54" s="693"/>
      <c r="AR54" s="713" t="s">
        <v>80</v>
      </c>
      <c r="AS54" s="841"/>
      <c r="AT54" s="695" t="s">
        <v>79</v>
      </c>
      <c r="AU54" s="696"/>
      <c r="AV54" s="699"/>
      <c r="AW54" s="690" t="s">
        <v>72</v>
      </c>
      <c r="AX54" s="699"/>
      <c r="AY54" s="935" t="s">
        <v>80</v>
      </c>
      <c r="AZ54" s="686">
        <f>'info toernooi'!B27</f>
        <v>3</v>
      </c>
      <c r="BA54" s="35"/>
      <c r="BB54" s="750" t="s">
        <v>79</v>
      </c>
      <c r="BC54" s="751"/>
      <c r="BD54" s="754"/>
      <c r="BE54" s="690" t="s">
        <v>72</v>
      </c>
      <c r="BF54" s="693"/>
      <c r="BG54" s="713" t="s">
        <v>80</v>
      </c>
      <c r="BH54" s="666"/>
      <c r="BI54" s="750" t="s">
        <v>79</v>
      </c>
      <c r="BJ54" s="751"/>
      <c r="BK54" s="754"/>
      <c r="BL54" s="690" t="s">
        <v>72</v>
      </c>
      <c r="BM54" s="693"/>
      <c r="BN54" s="713" t="s">
        <v>80</v>
      </c>
      <c r="BO54" s="670">
        <f>'info toernooi'!B25</f>
        <v>1</v>
      </c>
      <c r="BP54" s="35"/>
      <c r="BQ54" s="750" t="s">
        <v>79</v>
      </c>
      <c r="BR54" s="751"/>
      <c r="BS54" s="754"/>
      <c r="BT54" s="690" t="s">
        <v>72</v>
      </c>
      <c r="BU54" s="693"/>
      <c r="BV54" s="713" t="s">
        <v>80</v>
      </c>
      <c r="BW54" s="942"/>
      <c r="BX54" s="750" t="s">
        <v>79</v>
      </c>
      <c r="BY54" s="751"/>
      <c r="BZ54" s="754"/>
      <c r="CA54" s="690" t="s">
        <v>72</v>
      </c>
      <c r="CB54" s="693"/>
      <c r="CC54" s="713" t="s">
        <v>80</v>
      </c>
      <c r="CD54" s="959">
        <f>'info toernooi'!B25</f>
        <v>1</v>
      </c>
      <c r="CE54" s="35"/>
      <c r="CF54" s="750" t="s">
        <v>79</v>
      </c>
      <c r="CG54" s="751"/>
      <c r="CH54" s="754"/>
      <c r="CI54" s="690" t="s">
        <v>72</v>
      </c>
      <c r="CJ54" s="693"/>
      <c r="CK54" s="713" t="s">
        <v>80</v>
      </c>
      <c r="CL54" s="739"/>
      <c r="CM54" s="750" t="s">
        <v>79</v>
      </c>
      <c r="CN54" s="751"/>
      <c r="CO54" s="754"/>
      <c r="CP54" s="690" t="s">
        <v>72</v>
      </c>
      <c r="CQ54" s="693"/>
      <c r="CR54" s="713" t="s">
        <v>80</v>
      </c>
      <c r="CS54" s="670">
        <f>'info toernooi'!B58</f>
        <v>2</v>
      </c>
      <c r="CT54" s="35"/>
      <c r="CU54" s="750" t="s">
        <v>79</v>
      </c>
      <c r="CV54" s="751"/>
      <c r="CW54" s="754"/>
      <c r="CX54" s="690" t="s">
        <v>72</v>
      </c>
      <c r="CY54" s="693"/>
      <c r="CZ54" s="713" t="s">
        <v>80</v>
      </c>
      <c r="DA54" s="964"/>
      <c r="DB54" s="750" t="s">
        <v>79</v>
      </c>
      <c r="DC54" s="751"/>
      <c r="DD54" s="754"/>
      <c r="DE54" s="690" t="s">
        <v>72</v>
      </c>
      <c r="DF54" s="693"/>
      <c r="DG54" s="713" t="s">
        <v>80</v>
      </c>
      <c r="DH54" s="670">
        <f>'info toernooi'!B58</f>
        <v>2</v>
      </c>
      <c r="DI54" s="35"/>
      <c r="DJ54" s="750" t="s">
        <v>79</v>
      </c>
      <c r="DK54" s="751"/>
      <c r="DL54" s="754"/>
      <c r="DM54" s="690" t="s">
        <v>72</v>
      </c>
      <c r="DN54" s="693"/>
      <c r="DO54" s="713" t="s">
        <v>80</v>
      </c>
      <c r="DP54" s="789"/>
      <c r="DQ54" s="727" t="s">
        <v>79</v>
      </c>
      <c r="DR54" s="728"/>
      <c r="DS54" s="754"/>
      <c r="DT54" s="690" t="s">
        <v>72</v>
      </c>
      <c r="DU54" s="693"/>
      <c r="DV54" s="713" t="s">
        <v>80</v>
      </c>
      <c r="DW54" s="670">
        <f>'info toernooi'!B59</f>
        <v>3</v>
      </c>
      <c r="DX54" s="35"/>
      <c r="DY54" s="727" t="s">
        <v>79</v>
      </c>
      <c r="DZ54" s="728"/>
      <c r="EA54" s="754"/>
      <c r="EB54" s="690" t="s">
        <v>72</v>
      </c>
      <c r="EC54" s="693"/>
      <c r="ED54" s="713" t="s">
        <v>80</v>
      </c>
      <c r="EE54" s="789"/>
      <c r="EF54" s="727" t="s">
        <v>79</v>
      </c>
      <c r="EG54" s="728"/>
      <c r="EH54" s="754"/>
      <c r="EI54" s="690" t="s">
        <v>72</v>
      </c>
      <c r="EJ54" s="693"/>
      <c r="EK54" s="713" t="s">
        <v>80</v>
      </c>
      <c r="EL54" s="670">
        <f>'info toernooi'!B59</f>
        <v>3</v>
      </c>
      <c r="EM54" s="35"/>
      <c r="EN54" s="727" t="s">
        <v>79</v>
      </c>
      <c r="EO54" s="728"/>
      <c r="EP54" s="754"/>
      <c r="EQ54" s="690" t="s">
        <v>72</v>
      </c>
      <c r="ER54" s="693"/>
      <c r="ES54" s="713" t="s">
        <v>80</v>
      </c>
      <c r="ET54" s="789"/>
      <c r="EU54" s="727" t="s">
        <v>79</v>
      </c>
      <c r="EV54" s="728"/>
      <c r="EW54" s="754"/>
      <c r="EX54" s="690" t="s">
        <v>72</v>
      </c>
      <c r="EY54" s="693"/>
      <c r="EZ54" s="713" t="s">
        <v>80</v>
      </c>
      <c r="FA54" s="686">
        <f>'info toernooi'!B57</f>
        <v>1</v>
      </c>
      <c r="FB54" s="35"/>
      <c r="FC54" s="727" t="s">
        <v>79</v>
      </c>
      <c r="FD54" s="728"/>
      <c r="FE54" s="754"/>
      <c r="FF54" s="690" t="s">
        <v>72</v>
      </c>
      <c r="FG54" s="693"/>
      <c r="FH54" s="713" t="s">
        <v>80</v>
      </c>
      <c r="FI54" s="789"/>
      <c r="FJ54" s="727" t="s">
        <v>79</v>
      </c>
      <c r="FK54" s="728"/>
      <c r="FL54" s="754"/>
      <c r="FM54" s="690" t="s">
        <v>72</v>
      </c>
      <c r="FN54" s="693"/>
      <c r="FO54" s="713" t="s">
        <v>80</v>
      </c>
      <c r="FP54" s="670">
        <f>'info toernooi'!B57</f>
        <v>1</v>
      </c>
      <c r="FQ54" s="35"/>
      <c r="FR54" s="727" t="s">
        <v>79</v>
      </c>
      <c r="FS54" s="728"/>
      <c r="FT54" s="754"/>
      <c r="FU54" s="690" t="s">
        <v>72</v>
      </c>
      <c r="FV54" s="693"/>
      <c r="FW54" s="713" t="s">
        <v>80</v>
      </c>
      <c r="FX54" s="789"/>
    </row>
    <row r="55" spans="1:180" ht="11.45" customHeight="1" thickBot="1">
      <c r="A55" s="752"/>
      <c r="B55" s="753"/>
      <c r="C55" s="799"/>
      <c r="D55" s="801"/>
      <c r="E55" s="803"/>
      <c r="F55" s="714"/>
      <c r="G55" s="844"/>
      <c r="H55" s="35"/>
      <c r="I55" s="752"/>
      <c r="J55" s="753"/>
      <c r="K55" s="799"/>
      <c r="L55" s="801"/>
      <c r="M55" s="803"/>
      <c r="N55" s="714"/>
      <c r="O55" s="858"/>
      <c r="P55" s="752"/>
      <c r="Q55" s="753"/>
      <c r="R55" s="799"/>
      <c r="S55" s="801"/>
      <c r="T55" s="803"/>
      <c r="U55" s="714"/>
      <c r="V55" s="844"/>
      <c r="W55" s="35"/>
      <c r="X55" s="752"/>
      <c r="Y55" s="753"/>
      <c r="Z55" s="755"/>
      <c r="AA55" s="691"/>
      <c r="AB55" s="694"/>
      <c r="AC55" s="714"/>
      <c r="AD55" s="890"/>
      <c r="AE55" s="752"/>
      <c r="AF55" s="753"/>
      <c r="AG55" s="755"/>
      <c r="AH55" s="691"/>
      <c r="AI55" s="694"/>
      <c r="AJ55" s="714"/>
      <c r="AK55" s="844"/>
      <c r="AL55" s="35"/>
      <c r="AM55" s="752"/>
      <c r="AN55" s="753"/>
      <c r="AO55" s="755"/>
      <c r="AP55" s="691"/>
      <c r="AQ55" s="694"/>
      <c r="AR55" s="714"/>
      <c r="AS55" s="842"/>
      <c r="AT55" s="697"/>
      <c r="AU55" s="698"/>
      <c r="AV55" s="700"/>
      <c r="AW55" s="691"/>
      <c r="AX55" s="700"/>
      <c r="AY55" s="936"/>
      <c r="AZ55" s="692"/>
      <c r="BA55" s="35"/>
      <c r="BB55" s="752"/>
      <c r="BC55" s="753"/>
      <c r="BD55" s="755"/>
      <c r="BE55" s="691"/>
      <c r="BF55" s="694"/>
      <c r="BG55" s="714"/>
      <c r="BH55" s="669"/>
      <c r="BI55" s="752"/>
      <c r="BJ55" s="753"/>
      <c r="BK55" s="755"/>
      <c r="BL55" s="691"/>
      <c r="BM55" s="694"/>
      <c r="BN55" s="714"/>
      <c r="BO55" s="671"/>
      <c r="BP55" s="35"/>
      <c r="BQ55" s="752"/>
      <c r="BR55" s="753"/>
      <c r="BS55" s="755"/>
      <c r="BT55" s="691"/>
      <c r="BU55" s="694"/>
      <c r="BV55" s="714"/>
      <c r="BW55" s="945"/>
      <c r="BX55" s="752"/>
      <c r="BY55" s="753"/>
      <c r="BZ55" s="755"/>
      <c r="CA55" s="691"/>
      <c r="CB55" s="694"/>
      <c r="CC55" s="714"/>
      <c r="CD55" s="960"/>
      <c r="CE55" s="35"/>
      <c r="CF55" s="752"/>
      <c r="CG55" s="753"/>
      <c r="CH55" s="755"/>
      <c r="CI55" s="691"/>
      <c r="CJ55" s="694"/>
      <c r="CK55" s="714"/>
      <c r="CL55" s="743"/>
      <c r="CM55" s="752"/>
      <c r="CN55" s="753"/>
      <c r="CO55" s="755"/>
      <c r="CP55" s="691"/>
      <c r="CQ55" s="694"/>
      <c r="CR55" s="714"/>
      <c r="CS55" s="671"/>
      <c r="CT55" s="35"/>
      <c r="CU55" s="752"/>
      <c r="CV55" s="753"/>
      <c r="CW55" s="755"/>
      <c r="CX55" s="691"/>
      <c r="CY55" s="694"/>
      <c r="CZ55" s="714"/>
      <c r="DA55" s="967"/>
      <c r="DB55" s="752"/>
      <c r="DC55" s="753"/>
      <c r="DD55" s="755"/>
      <c r="DE55" s="691"/>
      <c r="DF55" s="694"/>
      <c r="DG55" s="714"/>
      <c r="DH55" s="671"/>
      <c r="DI55" s="35"/>
      <c r="DJ55" s="752"/>
      <c r="DK55" s="753"/>
      <c r="DL55" s="755"/>
      <c r="DM55" s="691"/>
      <c r="DN55" s="694"/>
      <c r="DO55" s="714"/>
      <c r="DP55" s="790"/>
      <c r="DQ55" s="729"/>
      <c r="DR55" s="730"/>
      <c r="DS55" s="755"/>
      <c r="DT55" s="691"/>
      <c r="DU55" s="694"/>
      <c r="DV55" s="714"/>
      <c r="DW55" s="671"/>
      <c r="DX55" s="35"/>
      <c r="DY55" s="729"/>
      <c r="DZ55" s="730"/>
      <c r="EA55" s="755"/>
      <c r="EB55" s="691"/>
      <c r="EC55" s="694"/>
      <c r="ED55" s="714"/>
      <c r="EE55" s="790"/>
      <c r="EF55" s="729"/>
      <c r="EG55" s="730"/>
      <c r="EH55" s="755"/>
      <c r="EI55" s="691"/>
      <c r="EJ55" s="694"/>
      <c r="EK55" s="714"/>
      <c r="EL55" s="671"/>
      <c r="EM55" s="35"/>
      <c r="EN55" s="729"/>
      <c r="EO55" s="730"/>
      <c r="EP55" s="755"/>
      <c r="EQ55" s="691"/>
      <c r="ER55" s="694"/>
      <c r="ES55" s="714"/>
      <c r="ET55" s="790"/>
      <c r="EU55" s="729"/>
      <c r="EV55" s="730"/>
      <c r="EW55" s="755"/>
      <c r="EX55" s="691"/>
      <c r="EY55" s="694"/>
      <c r="EZ55" s="714"/>
      <c r="FA55" s="692"/>
      <c r="FB55" s="35"/>
      <c r="FC55" s="729"/>
      <c r="FD55" s="730"/>
      <c r="FE55" s="755"/>
      <c r="FF55" s="691"/>
      <c r="FG55" s="694"/>
      <c r="FH55" s="714"/>
      <c r="FI55" s="790"/>
      <c r="FJ55" s="729"/>
      <c r="FK55" s="730"/>
      <c r="FL55" s="755"/>
      <c r="FM55" s="691"/>
      <c r="FN55" s="694"/>
      <c r="FO55" s="714"/>
      <c r="FP55" s="671"/>
      <c r="FQ55" s="35"/>
      <c r="FR55" s="729"/>
      <c r="FS55" s="730"/>
      <c r="FT55" s="755"/>
      <c r="FU55" s="691"/>
      <c r="FV55" s="694"/>
      <c r="FW55" s="714"/>
      <c r="FX55" s="790"/>
    </row>
    <row r="56" spans="1:180" ht="11.45" customHeight="1">
      <c r="A56" s="693" t="s">
        <v>78</v>
      </c>
      <c r="B56" s="762" t="s">
        <v>77</v>
      </c>
      <c r="C56" s="763"/>
      <c r="D56" s="764"/>
      <c r="E56" s="250" t="s">
        <v>66</v>
      </c>
      <c r="F56" s="246" t="s">
        <v>74</v>
      </c>
      <c r="G56" s="248" t="s">
        <v>76</v>
      </c>
      <c r="H56" s="35"/>
      <c r="I56" s="693" t="s">
        <v>78</v>
      </c>
      <c r="J56" s="762" t="s">
        <v>77</v>
      </c>
      <c r="K56" s="763"/>
      <c r="L56" s="764"/>
      <c r="M56" s="250" t="s">
        <v>66</v>
      </c>
      <c r="N56" s="246" t="s">
        <v>74</v>
      </c>
      <c r="O56" s="248" t="s">
        <v>76</v>
      </c>
      <c r="P56" s="693" t="s">
        <v>78</v>
      </c>
      <c r="Q56" s="762" t="s">
        <v>77</v>
      </c>
      <c r="R56" s="763"/>
      <c r="S56" s="764"/>
      <c r="T56" s="250" t="s">
        <v>66</v>
      </c>
      <c r="U56" s="246" t="s">
        <v>74</v>
      </c>
      <c r="V56" s="248" t="s">
        <v>76</v>
      </c>
      <c r="W56" s="35"/>
      <c r="X56" s="693" t="s">
        <v>78</v>
      </c>
      <c r="Y56" s="762" t="s">
        <v>77</v>
      </c>
      <c r="Z56" s="763"/>
      <c r="AA56" s="764"/>
      <c r="AB56" s="250" t="s">
        <v>66</v>
      </c>
      <c r="AC56" s="246" t="s">
        <v>74</v>
      </c>
      <c r="AD56" s="248" t="s">
        <v>76</v>
      </c>
      <c r="AE56" s="693" t="s">
        <v>78</v>
      </c>
      <c r="AF56" s="762" t="s">
        <v>77</v>
      </c>
      <c r="AG56" s="763"/>
      <c r="AH56" s="764"/>
      <c r="AI56" s="250" t="s">
        <v>66</v>
      </c>
      <c r="AJ56" s="246" t="s">
        <v>74</v>
      </c>
      <c r="AK56" s="248" t="s">
        <v>76</v>
      </c>
      <c r="AL56" s="35"/>
      <c r="AM56" s="693" t="s">
        <v>78</v>
      </c>
      <c r="AN56" s="762" t="s">
        <v>77</v>
      </c>
      <c r="AO56" s="763"/>
      <c r="AP56" s="764"/>
      <c r="AQ56" s="250" t="s">
        <v>66</v>
      </c>
      <c r="AR56" s="246" t="s">
        <v>74</v>
      </c>
      <c r="AS56" s="248" t="s">
        <v>76</v>
      </c>
      <c r="AT56" s="693" t="s">
        <v>78</v>
      </c>
      <c r="AU56" s="762" t="s">
        <v>77</v>
      </c>
      <c r="AV56" s="763"/>
      <c r="AW56" s="764"/>
      <c r="AX56" s="250" t="s">
        <v>66</v>
      </c>
      <c r="AY56" s="246" t="s">
        <v>74</v>
      </c>
      <c r="AZ56" s="248" t="s">
        <v>76</v>
      </c>
      <c r="BA56" s="35"/>
      <c r="BB56" s="693" t="s">
        <v>78</v>
      </c>
      <c r="BC56" s="762" t="s">
        <v>77</v>
      </c>
      <c r="BD56" s="763"/>
      <c r="BE56" s="764"/>
      <c r="BF56" s="250" t="s">
        <v>66</v>
      </c>
      <c r="BG56" s="246" t="s">
        <v>74</v>
      </c>
      <c r="BH56" s="248" t="s">
        <v>76</v>
      </c>
      <c r="BI56" s="693" t="s">
        <v>78</v>
      </c>
      <c r="BJ56" s="762" t="s">
        <v>77</v>
      </c>
      <c r="BK56" s="763"/>
      <c r="BL56" s="764"/>
      <c r="BM56" s="250" t="s">
        <v>66</v>
      </c>
      <c r="BN56" s="246" t="s">
        <v>74</v>
      </c>
      <c r="BO56" s="248" t="s">
        <v>76</v>
      </c>
      <c r="BP56" s="35"/>
      <c r="BQ56" s="693" t="s">
        <v>78</v>
      </c>
      <c r="BR56" s="762" t="s">
        <v>77</v>
      </c>
      <c r="BS56" s="763"/>
      <c r="BT56" s="764"/>
      <c r="BU56" s="250" t="s">
        <v>66</v>
      </c>
      <c r="BV56" s="246" t="s">
        <v>74</v>
      </c>
      <c r="BW56" s="248" t="s">
        <v>76</v>
      </c>
      <c r="BX56" s="693" t="s">
        <v>78</v>
      </c>
      <c r="BY56" s="762" t="s">
        <v>77</v>
      </c>
      <c r="BZ56" s="763"/>
      <c r="CA56" s="764"/>
      <c r="CB56" s="250" t="s">
        <v>66</v>
      </c>
      <c r="CC56" s="246" t="s">
        <v>74</v>
      </c>
      <c r="CD56" s="248" t="s">
        <v>76</v>
      </c>
      <c r="CE56" s="35"/>
      <c r="CF56" s="693" t="s">
        <v>78</v>
      </c>
      <c r="CG56" s="762" t="s">
        <v>77</v>
      </c>
      <c r="CH56" s="763"/>
      <c r="CI56" s="764"/>
      <c r="CJ56" s="250" t="s">
        <v>66</v>
      </c>
      <c r="CK56" s="246" t="s">
        <v>74</v>
      </c>
      <c r="CL56" s="248" t="s">
        <v>76</v>
      </c>
      <c r="CM56" s="693" t="s">
        <v>78</v>
      </c>
      <c r="CN56" s="762" t="s">
        <v>77</v>
      </c>
      <c r="CO56" s="763"/>
      <c r="CP56" s="764"/>
      <c r="CQ56" s="250" t="s">
        <v>66</v>
      </c>
      <c r="CR56" s="246" t="s">
        <v>74</v>
      </c>
      <c r="CS56" s="248" t="s">
        <v>76</v>
      </c>
      <c r="CT56" s="35"/>
      <c r="CU56" s="693" t="s">
        <v>78</v>
      </c>
      <c r="CV56" s="762" t="s">
        <v>77</v>
      </c>
      <c r="CW56" s="763"/>
      <c r="CX56" s="764"/>
      <c r="CY56" s="250" t="s">
        <v>66</v>
      </c>
      <c r="CZ56" s="246" t="s">
        <v>74</v>
      </c>
      <c r="DA56" s="248" t="s">
        <v>76</v>
      </c>
      <c r="DB56" s="693" t="s">
        <v>78</v>
      </c>
      <c r="DC56" s="762" t="s">
        <v>77</v>
      </c>
      <c r="DD56" s="763"/>
      <c r="DE56" s="764"/>
      <c r="DF56" s="250" t="s">
        <v>66</v>
      </c>
      <c r="DG56" s="246" t="s">
        <v>74</v>
      </c>
      <c r="DH56" s="248" t="s">
        <v>76</v>
      </c>
      <c r="DI56" s="35"/>
      <c r="DJ56" s="693" t="s">
        <v>78</v>
      </c>
      <c r="DK56" s="762" t="s">
        <v>77</v>
      </c>
      <c r="DL56" s="763"/>
      <c r="DM56" s="764"/>
      <c r="DN56" s="250" t="s">
        <v>66</v>
      </c>
      <c r="DO56" s="246" t="s">
        <v>74</v>
      </c>
      <c r="DP56" s="248" t="s">
        <v>76</v>
      </c>
      <c r="DQ56" s="693" t="s">
        <v>78</v>
      </c>
      <c r="DR56" s="762" t="s">
        <v>77</v>
      </c>
      <c r="DS56" s="763"/>
      <c r="DT56" s="764"/>
      <c r="DU56" s="250" t="s">
        <v>66</v>
      </c>
      <c r="DV56" s="246" t="s">
        <v>74</v>
      </c>
      <c r="DW56" s="248" t="s">
        <v>76</v>
      </c>
      <c r="DX56" s="35"/>
      <c r="DY56" s="693" t="s">
        <v>78</v>
      </c>
      <c r="DZ56" s="762" t="s">
        <v>77</v>
      </c>
      <c r="EA56" s="763"/>
      <c r="EB56" s="764"/>
      <c r="EC56" s="250" t="s">
        <v>66</v>
      </c>
      <c r="ED56" s="246" t="s">
        <v>74</v>
      </c>
      <c r="EE56" s="248" t="s">
        <v>76</v>
      </c>
      <c r="EF56" s="693" t="s">
        <v>78</v>
      </c>
      <c r="EG56" s="762" t="s">
        <v>77</v>
      </c>
      <c r="EH56" s="763"/>
      <c r="EI56" s="764"/>
      <c r="EJ56" s="250" t="s">
        <v>66</v>
      </c>
      <c r="EK56" s="246" t="s">
        <v>74</v>
      </c>
      <c r="EL56" s="248" t="s">
        <v>76</v>
      </c>
      <c r="EM56" s="35"/>
      <c r="EN56" s="693" t="s">
        <v>78</v>
      </c>
      <c r="EO56" s="762" t="s">
        <v>77</v>
      </c>
      <c r="EP56" s="763"/>
      <c r="EQ56" s="764"/>
      <c r="ER56" s="250" t="s">
        <v>66</v>
      </c>
      <c r="ES56" s="246" t="s">
        <v>74</v>
      </c>
      <c r="ET56" s="248" t="s">
        <v>76</v>
      </c>
      <c r="EU56" s="693" t="s">
        <v>78</v>
      </c>
      <c r="EV56" s="762" t="s">
        <v>77</v>
      </c>
      <c r="EW56" s="763"/>
      <c r="EX56" s="764"/>
      <c r="EY56" s="250" t="s">
        <v>66</v>
      </c>
      <c r="EZ56" s="246" t="s">
        <v>74</v>
      </c>
      <c r="FA56" s="248" t="s">
        <v>76</v>
      </c>
      <c r="FB56" s="35"/>
      <c r="FC56" s="693" t="s">
        <v>78</v>
      </c>
      <c r="FD56" s="762" t="s">
        <v>77</v>
      </c>
      <c r="FE56" s="763"/>
      <c r="FF56" s="764"/>
      <c r="FG56" s="250" t="s">
        <v>66</v>
      </c>
      <c r="FH56" s="246" t="s">
        <v>74</v>
      </c>
      <c r="FI56" s="248" t="s">
        <v>76</v>
      </c>
      <c r="FJ56" s="693" t="s">
        <v>78</v>
      </c>
      <c r="FK56" s="762" t="s">
        <v>77</v>
      </c>
      <c r="FL56" s="763"/>
      <c r="FM56" s="764"/>
      <c r="FN56" s="250" t="s">
        <v>66</v>
      </c>
      <c r="FO56" s="246" t="s">
        <v>74</v>
      </c>
      <c r="FP56" s="248" t="s">
        <v>76</v>
      </c>
      <c r="FQ56" s="35"/>
      <c r="FR56" s="693" t="s">
        <v>78</v>
      </c>
      <c r="FS56" s="762" t="s">
        <v>77</v>
      </c>
      <c r="FT56" s="763"/>
      <c r="FU56" s="764"/>
      <c r="FV56" s="250" t="s">
        <v>66</v>
      </c>
      <c r="FW56" s="246" t="s">
        <v>74</v>
      </c>
      <c r="FX56" s="248" t="s">
        <v>76</v>
      </c>
    </row>
    <row r="57" spans="1:180" ht="11.45" customHeight="1" thickBot="1">
      <c r="A57" s="755"/>
      <c r="B57" s="765"/>
      <c r="C57" s="766"/>
      <c r="D57" s="767"/>
      <c r="E57" s="251" t="s">
        <v>73</v>
      </c>
      <c r="F57" s="247" t="s">
        <v>75</v>
      </c>
      <c r="G57" s="249" t="s">
        <v>75</v>
      </c>
      <c r="H57" s="35"/>
      <c r="I57" s="755"/>
      <c r="J57" s="765"/>
      <c r="K57" s="766"/>
      <c r="L57" s="767"/>
      <c r="M57" s="251" t="s">
        <v>73</v>
      </c>
      <c r="N57" s="247" t="s">
        <v>75</v>
      </c>
      <c r="O57" s="249" t="s">
        <v>75</v>
      </c>
      <c r="P57" s="755"/>
      <c r="Q57" s="765"/>
      <c r="R57" s="766"/>
      <c r="S57" s="767"/>
      <c r="T57" s="251" t="s">
        <v>73</v>
      </c>
      <c r="U57" s="247" t="s">
        <v>75</v>
      </c>
      <c r="V57" s="249" t="s">
        <v>75</v>
      </c>
      <c r="W57" s="35"/>
      <c r="X57" s="755"/>
      <c r="Y57" s="765"/>
      <c r="Z57" s="766"/>
      <c r="AA57" s="767"/>
      <c r="AB57" s="251" t="s">
        <v>73</v>
      </c>
      <c r="AC57" s="247" t="s">
        <v>75</v>
      </c>
      <c r="AD57" s="249" t="s">
        <v>75</v>
      </c>
      <c r="AE57" s="755"/>
      <c r="AF57" s="765"/>
      <c r="AG57" s="766"/>
      <c r="AH57" s="767"/>
      <c r="AI57" s="251" t="s">
        <v>73</v>
      </c>
      <c r="AJ57" s="247" t="s">
        <v>75</v>
      </c>
      <c r="AK57" s="249" t="s">
        <v>75</v>
      </c>
      <c r="AL57" s="35"/>
      <c r="AM57" s="755"/>
      <c r="AN57" s="765"/>
      <c r="AO57" s="766"/>
      <c r="AP57" s="767"/>
      <c r="AQ57" s="251" t="s">
        <v>73</v>
      </c>
      <c r="AR57" s="247" t="s">
        <v>75</v>
      </c>
      <c r="AS57" s="249" t="s">
        <v>75</v>
      </c>
      <c r="AT57" s="755"/>
      <c r="AU57" s="765"/>
      <c r="AV57" s="766"/>
      <c r="AW57" s="767"/>
      <c r="AX57" s="251" t="s">
        <v>73</v>
      </c>
      <c r="AY57" s="247" t="s">
        <v>75</v>
      </c>
      <c r="AZ57" s="249" t="s">
        <v>75</v>
      </c>
      <c r="BA57" s="35"/>
      <c r="BB57" s="755"/>
      <c r="BC57" s="765"/>
      <c r="BD57" s="766"/>
      <c r="BE57" s="767"/>
      <c r="BF57" s="251" t="s">
        <v>73</v>
      </c>
      <c r="BG57" s="247" t="s">
        <v>75</v>
      </c>
      <c r="BH57" s="249" t="s">
        <v>75</v>
      </c>
      <c r="BI57" s="755"/>
      <c r="BJ57" s="765"/>
      <c r="BK57" s="766"/>
      <c r="BL57" s="767"/>
      <c r="BM57" s="251" t="s">
        <v>73</v>
      </c>
      <c r="BN57" s="247" t="s">
        <v>75</v>
      </c>
      <c r="BO57" s="249" t="s">
        <v>75</v>
      </c>
      <c r="BP57" s="35"/>
      <c r="BQ57" s="755"/>
      <c r="BR57" s="765"/>
      <c r="BS57" s="766"/>
      <c r="BT57" s="767"/>
      <c r="BU57" s="251" t="s">
        <v>73</v>
      </c>
      <c r="BV57" s="247" t="s">
        <v>75</v>
      </c>
      <c r="BW57" s="249" t="s">
        <v>75</v>
      </c>
      <c r="BX57" s="755"/>
      <c r="BY57" s="765"/>
      <c r="BZ57" s="766"/>
      <c r="CA57" s="767"/>
      <c r="CB57" s="251" t="s">
        <v>73</v>
      </c>
      <c r="CC57" s="247" t="s">
        <v>75</v>
      </c>
      <c r="CD57" s="249" t="s">
        <v>75</v>
      </c>
      <c r="CE57" s="35"/>
      <c r="CF57" s="755"/>
      <c r="CG57" s="765"/>
      <c r="CH57" s="766"/>
      <c r="CI57" s="767"/>
      <c r="CJ57" s="251" t="s">
        <v>73</v>
      </c>
      <c r="CK57" s="247" t="s">
        <v>75</v>
      </c>
      <c r="CL57" s="249" t="s">
        <v>75</v>
      </c>
      <c r="CM57" s="755"/>
      <c r="CN57" s="765"/>
      <c r="CO57" s="766"/>
      <c r="CP57" s="767"/>
      <c r="CQ57" s="251" t="s">
        <v>73</v>
      </c>
      <c r="CR57" s="247" t="s">
        <v>75</v>
      </c>
      <c r="CS57" s="249" t="s">
        <v>75</v>
      </c>
      <c r="CT57" s="35"/>
      <c r="CU57" s="755"/>
      <c r="CV57" s="765"/>
      <c r="CW57" s="766"/>
      <c r="CX57" s="767"/>
      <c r="CY57" s="251" t="s">
        <v>73</v>
      </c>
      <c r="CZ57" s="247" t="s">
        <v>75</v>
      </c>
      <c r="DA57" s="249" t="s">
        <v>75</v>
      </c>
      <c r="DB57" s="755"/>
      <c r="DC57" s="765"/>
      <c r="DD57" s="766"/>
      <c r="DE57" s="767"/>
      <c r="DF57" s="251" t="s">
        <v>73</v>
      </c>
      <c r="DG57" s="247" t="s">
        <v>75</v>
      </c>
      <c r="DH57" s="249" t="s">
        <v>75</v>
      </c>
      <c r="DI57" s="35"/>
      <c r="DJ57" s="755"/>
      <c r="DK57" s="765"/>
      <c r="DL57" s="766"/>
      <c r="DM57" s="767"/>
      <c r="DN57" s="251" t="s">
        <v>73</v>
      </c>
      <c r="DO57" s="247" t="s">
        <v>75</v>
      </c>
      <c r="DP57" s="249" t="s">
        <v>75</v>
      </c>
      <c r="DQ57" s="755"/>
      <c r="DR57" s="765"/>
      <c r="DS57" s="766"/>
      <c r="DT57" s="767"/>
      <c r="DU57" s="251" t="s">
        <v>73</v>
      </c>
      <c r="DV57" s="247" t="s">
        <v>75</v>
      </c>
      <c r="DW57" s="249" t="s">
        <v>75</v>
      </c>
      <c r="DX57" s="35"/>
      <c r="DY57" s="755"/>
      <c r="DZ57" s="765"/>
      <c r="EA57" s="766"/>
      <c r="EB57" s="767"/>
      <c r="EC57" s="251" t="s">
        <v>73</v>
      </c>
      <c r="ED57" s="247" t="s">
        <v>75</v>
      </c>
      <c r="EE57" s="249" t="s">
        <v>75</v>
      </c>
      <c r="EF57" s="755"/>
      <c r="EG57" s="765"/>
      <c r="EH57" s="766"/>
      <c r="EI57" s="767"/>
      <c r="EJ57" s="251" t="s">
        <v>73</v>
      </c>
      <c r="EK57" s="247" t="s">
        <v>75</v>
      </c>
      <c r="EL57" s="249" t="s">
        <v>75</v>
      </c>
      <c r="EM57" s="35"/>
      <c r="EN57" s="755"/>
      <c r="EO57" s="765"/>
      <c r="EP57" s="766"/>
      <c r="EQ57" s="767"/>
      <c r="ER57" s="251" t="s">
        <v>73</v>
      </c>
      <c r="ES57" s="247" t="s">
        <v>75</v>
      </c>
      <c r="ET57" s="249" t="s">
        <v>75</v>
      </c>
      <c r="EU57" s="755"/>
      <c r="EV57" s="765"/>
      <c r="EW57" s="766"/>
      <c r="EX57" s="767"/>
      <c r="EY57" s="251" t="s">
        <v>73</v>
      </c>
      <c r="EZ57" s="247" t="s">
        <v>75</v>
      </c>
      <c r="FA57" s="249" t="s">
        <v>75</v>
      </c>
      <c r="FB57" s="35"/>
      <c r="FC57" s="755"/>
      <c r="FD57" s="765"/>
      <c r="FE57" s="766"/>
      <c r="FF57" s="767"/>
      <c r="FG57" s="251" t="s">
        <v>73</v>
      </c>
      <c r="FH57" s="247" t="s">
        <v>75</v>
      </c>
      <c r="FI57" s="249" t="s">
        <v>75</v>
      </c>
      <c r="FJ57" s="755"/>
      <c r="FK57" s="765"/>
      <c r="FL57" s="766"/>
      <c r="FM57" s="767"/>
      <c r="FN57" s="251" t="s">
        <v>73</v>
      </c>
      <c r="FO57" s="247" t="s">
        <v>75</v>
      </c>
      <c r="FP57" s="249" t="s">
        <v>75</v>
      </c>
      <c r="FQ57" s="35"/>
      <c r="FR57" s="755"/>
      <c r="FS57" s="765"/>
      <c r="FT57" s="766"/>
      <c r="FU57" s="767"/>
      <c r="FV57" s="251" t="s">
        <v>73</v>
      </c>
      <c r="FW57" s="247" t="s">
        <v>75</v>
      </c>
      <c r="FX57" s="249" t="s">
        <v>75</v>
      </c>
    </row>
    <row r="58" spans="1:180" ht="14.45" customHeight="1">
      <c r="A58" s="233"/>
      <c r="B58" s="185"/>
      <c r="C58" s="186"/>
      <c r="D58" s="187"/>
      <c r="E58" s="233"/>
      <c r="F58" s="233"/>
      <c r="G58" s="233"/>
      <c r="H58" s="35"/>
      <c r="I58" s="233"/>
      <c r="J58" s="185"/>
      <c r="K58" s="186"/>
      <c r="L58" s="187"/>
      <c r="M58" s="233"/>
      <c r="N58" s="233"/>
      <c r="O58" s="233"/>
      <c r="P58" s="233"/>
      <c r="Q58" s="185"/>
      <c r="R58" s="186"/>
      <c r="S58" s="187"/>
      <c r="T58" s="233"/>
      <c r="U58" s="233"/>
      <c r="V58" s="233"/>
      <c r="W58" s="35"/>
      <c r="X58" s="233"/>
      <c r="Y58" s="185"/>
      <c r="Z58" s="186"/>
      <c r="AA58" s="187"/>
      <c r="AB58" s="233"/>
      <c r="AC58" s="233"/>
      <c r="AD58" s="233"/>
      <c r="AE58" s="233"/>
      <c r="AF58" s="185"/>
      <c r="AG58" s="186"/>
      <c r="AH58" s="187"/>
      <c r="AI58" s="233"/>
      <c r="AJ58" s="233"/>
      <c r="AK58" s="233"/>
      <c r="AL58" s="35"/>
      <c r="AM58" s="233"/>
      <c r="AN58" s="185"/>
      <c r="AO58" s="186"/>
      <c r="AP58" s="187"/>
      <c r="AQ58" s="233"/>
      <c r="AR58" s="233"/>
      <c r="AS58" s="233"/>
      <c r="AT58" s="233"/>
      <c r="AU58" s="185"/>
      <c r="AV58" s="186"/>
      <c r="AW58" s="187"/>
      <c r="AX58" s="233"/>
      <c r="AY58" s="233"/>
      <c r="AZ58" s="233"/>
      <c r="BA58" s="35"/>
      <c r="BB58" s="233"/>
      <c r="BC58" s="185"/>
      <c r="BD58" s="186"/>
      <c r="BE58" s="187"/>
      <c r="BF58" s="233"/>
      <c r="BG58" s="233"/>
      <c r="BH58" s="233"/>
      <c r="BI58" s="233"/>
      <c r="BJ58" s="185"/>
      <c r="BK58" s="186"/>
      <c r="BL58" s="187"/>
      <c r="BM58" s="233"/>
      <c r="BN58" s="233"/>
      <c r="BO58" s="233"/>
      <c r="BP58" s="35"/>
      <c r="BQ58" s="233"/>
      <c r="BR58" s="185"/>
      <c r="BS58" s="186"/>
      <c r="BT58" s="187"/>
      <c r="BU58" s="233"/>
      <c r="BV58" s="233"/>
      <c r="BW58" s="233"/>
      <c r="BX58" s="233"/>
      <c r="BY58" s="185"/>
      <c r="BZ58" s="186"/>
      <c r="CA58" s="187"/>
      <c r="CB58" s="233"/>
      <c r="CC58" s="233"/>
      <c r="CD58" s="233"/>
      <c r="CE58" s="35"/>
      <c r="CF58" s="233"/>
      <c r="CG58" s="185"/>
      <c r="CH58" s="186"/>
      <c r="CI58" s="187"/>
      <c r="CJ58" s="233"/>
      <c r="CK58" s="233"/>
      <c r="CL58" s="233"/>
      <c r="CM58" s="233"/>
      <c r="CN58" s="185"/>
      <c r="CO58" s="186"/>
      <c r="CP58" s="187"/>
      <c r="CQ58" s="233"/>
      <c r="CR58" s="233"/>
      <c r="CS58" s="233"/>
      <c r="CT58" s="35"/>
      <c r="CU58" s="233"/>
      <c r="CV58" s="185"/>
      <c r="CW58" s="186"/>
      <c r="CX58" s="187"/>
      <c r="CY58" s="233"/>
      <c r="CZ58" s="233"/>
      <c r="DA58" s="233"/>
      <c r="DB58" s="233"/>
      <c r="DC58" s="185"/>
      <c r="DD58" s="186"/>
      <c r="DE58" s="187"/>
      <c r="DF58" s="233"/>
      <c r="DG58" s="233"/>
      <c r="DH58" s="233"/>
      <c r="DI58" s="35"/>
      <c r="DJ58" s="233"/>
      <c r="DK58" s="185"/>
      <c r="DL58" s="186"/>
      <c r="DM58" s="187"/>
      <c r="DN58" s="233"/>
      <c r="DO58" s="233"/>
      <c r="DP58" s="233"/>
      <c r="DQ58" s="233"/>
      <c r="DR58" s="185"/>
      <c r="DS58" s="186"/>
      <c r="DT58" s="187"/>
      <c r="DU58" s="233"/>
      <c r="DV58" s="233"/>
      <c r="DW58" s="233"/>
      <c r="DX58" s="35"/>
      <c r="DY58" s="233"/>
      <c r="DZ58" s="185"/>
      <c r="EA58" s="186"/>
      <c r="EB58" s="187"/>
      <c r="EC58" s="233"/>
      <c r="ED58" s="233"/>
      <c r="EE58" s="233"/>
      <c r="EF58" s="233"/>
      <c r="EG58" s="185"/>
      <c r="EH58" s="186"/>
      <c r="EI58" s="187"/>
      <c r="EJ58" s="233"/>
      <c r="EK58" s="233"/>
      <c r="EL58" s="233"/>
      <c r="EM58" s="35"/>
      <c r="EN58" s="233"/>
      <c r="EO58" s="185"/>
      <c r="EP58" s="186"/>
      <c r="EQ58" s="187"/>
      <c r="ER58" s="233"/>
      <c r="ES58" s="233"/>
      <c r="ET58" s="233"/>
      <c r="EU58" s="233"/>
      <c r="EV58" s="185"/>
      <c r="EW58" s="186"/>
      <c r="EX58" s="187"/>
      <c r="EY58" s="233"/>
      <c r="EZ58" s="233"/>
      <c r="FA58" s="233"/>
      <c r="FB58" s="35"/>
      <c r="FC58" s="233"/>
      <c r="FD58" s="185"/>
      <c r="FE58" s="186"/>
      <c r="FF58" s="187"/>
      <c r="FG58" s="233"/>
      <c r="FH58" s="233"/>
      <c r="FI58" s="233"/>
      <c r="FJ58" s="233"/>
      <c r="FK58" s="185"/>
      <c r="FL58" s="186"/>
      <c r="FM58" s="187"/>
      <c r="FN58" s="233"/>
      <c r="FO58" s="233"/>
      <c r="FP58" s="233"/>
      <c r="FQ58" s="35"/>
      <c r="FR58" s="233"/>
      <c r="FS58" s="185"/>
      <c r="FT58" s="186"/>
      <c r="FU58" s="187"/>
      <c r="FV58" s="233"/>
      <c r="FW58" s="233"/>
      <c r="FX58" s="233"/>
    </row>
    <row r="59" spans="1:180" ht="14.45" customHeight="1">
      <c r="A59" s="241"/>
      <c r="B59" s="242"/>
      <c r="C59" s="243"/>
      <c r="D59" s="244"/>
      <c r="E59" s="241"/>
      <c r="F59" s="241"/>
      <c r="G59" s="241"/>
      <c r="H59" s="35"/>
      <c r="I59" s="241"/>
      <c r="J59" s="242"/>
      <c r="K59" s="243"/>
      <c r="L59" s="244"/>
      <c r="M59" s="241"/>
      <c r="N59" s="241"/>
      <c r="O59" s="241"/>
      <c r="P59" s="241"/>
      <c r="Q59" s="242"/>
      <c r="R59" s="243"/>
      <c r="S59" s="244"/>
      <c r="T59" s="241"/>
      <c r="U59" s="241"/>
      <c r="V59" s="241"/>
      <c r="W59" s="35"/>
      <c r="X59" s="234"/>
      <c r="Y59" s="230"/>
      <c r="Z59" s="231"/>
      <c r="AA59" s="232"/>
      <c r="AB59" s="234"/>
      <c r="AC59" s="234"/>
      <c r="AD59" s="234"/>
      <c r="AE59" s="234"/>
      <c r="AF59" s="230"/>
      <c r="AG59" s="231"/>
      <c r="AH59" s="232"/>
      <c r="AI59" s="234"/>
      <c r="AJ59" s="234"/>
      <c r="AK59" s="234"/>
      <c r="AL59" s="35"/>
      <c r="AM59" s="234"/>
      <c r="AN59" s="230"/>
      <c r="AO59" s="231"/>
      <c r="AP59" s="232"/>
      <c r="AQ59" s="234"/>
      <c r="AR59" s="234"/>
      <c r="AS59" s="234"/>
      <c r="AT59" s="234"/>
      <c r="AU59" s="230"/>
      <c r="AV59" s="231"/>
      <c r="AW59" s="232"/>
      <c r="AX59" s="234"/>
      <c r="AY59" s="234"/>
      <c r="AZ59" s="234"/>
      <c r="BA59" s="35"/>
      <c r="BB59" s="234"/>
      <c r="BC59" s="230"/>
      <c r="BD59" s="231"/>
      <c r="BE59" s="232"/>
      <c r="BF59" s="234"/>
      <c r="BG59" s="234"/>
      <c r="BH59" s="234"/>
      <c r="BI59" s="234"/>
      <c r="BJ59" s="230"/>
      <c r="BK59" s="231"/>
      <c r="BL59" s="232"/>
      <c r="BM59" s="234"/>
      <c r="BN59" s="234"/>
      <c r="BO59" s="234"/>
      <c r="BP59" s="35"/>
      <c r="BQ59" s="234"/>
      <c r="BR59" s="230"/>
      <c r="BS59" s="231"/>
      <c r="BT59" s="232"/>
      <c r="BU59" s="234"/>
      <c r="BV59" s="234"/>
      <c r="BW59" s="234"/>
      <c r="BX59" s="234"/>
      <c r="BY59" s="230"/>
      <c r="BZ59" s="231"/>
      <c r="CA59" s="232"/>
      <c r="CB59" s="234"/>
      <c r="CC59" s="234"/>
      <c r="CD59" s="234"/>
      <c r="CE59" s="35"/>
      <c r="CF59" s="234"/>
      <c r="CG59" s="230"/>
      <c r="CH59" s="231"/>
      <c r="CI59" s="232"/>
      <c r="CJ59" s="234"/>
      <c r="CK59" s="234"/>
      <c r="CL59" s="234"/>
      <c r="CM59" s="234"/>
      <c r="CN59" s="230"/>
      <c r="CO59" s="231"/>
      <c r="CP59" s="232"/>
      <c r="CQ59" s="234"/>
      <c r="CR59" s="234"/>
      <c r="CS59" s="234"/>
      <c r="CT59" s="35"/>
      <c r="CU59" s="234"/>
      <c r="CV59" s="230"/>
      <c r="CW59" s="231"/>
      <c r="CX59" s="232"/>
      <c r="CY59" s="234"/>
      <c r="CZ59" s="234"/>
      <c r="DA59" s="234"/>
      <c r="DB59" s="234"/>
      <c r="DC59" s="230"/>
      <c r="DD59" s="231"/>
      <c r="DE59" s="232"/>
      <c r="DF59" s="234"/>
      <c r="DG59" s="234"/>
      <c r="DH59" s="234"/>
      <c r="DI59" s="35"/>
      <c r="DJ59" s="234"/>
      <c r="DK59" s="230"/>
      <c r="DL59" s="231"/>
      <c r="DM59" s="232"/>
      <c r="DN59" s="234"/>
      <c r="DO59" s="234"/>
      <c r="DP59" s="234"/>
      <c r="DQ59" s="234"/>
      <c r="DR59" s="230"/>
      <c r="DS59" s="231"/>
      <c r="DT59" s="232"/>
      <c r="DU59" s="234"/>
      <c r="DV59" s="234"/>
      <c r="DW59" s="234"/>
      <c r="DX59" s="35"/>
      <c r="DY59" s="234"/>
      <c r="DZ59" s="230"/>
      <c r="EA59" s="231"/>
      <c r="EB59" s="232"/>
      <c r="EC59" s="234"/>
      <c r="ED59" s="234"/>
      <c r="EE59" s="234"/>
      <c r="EF59" s="234"/>
      <c r="EG59" s="230"/>
      <c r="EH59" s="231"/>
      <c r="EI59" s="232"/>
      <c r="EJ59" s="234"/>
      <c r="EK59" s="234"/>
      <c r="EL59" s="234"/>
      <c r="EM59" s="35"/>
      <c r="EN59" s="234"/>
      <c r="EO59" s="230"/>
      <c r="EP59" s="231"/>
      <c r="EQ59" s="232"/>
      <c r="ER59" s="234"/>
      <c r="ES59" s="234"/>
      <c r="ET59" s="234"/>
      <c r="EU59" s="234"/>
      <c r="EV59" s="230"/>
      <c r="EW59" s="231"/>
      <c r="EX59" s="232"/>
      <c r="EY59" s="234"/>
      <c r="EZ59" s="234"/>
      <c r="FA59" s="234"/>
      <c r="FB59" s="35"/>
      <c r="FC59" s="234"/>
      <c r="FD59" s="230"/>
      <c r="FE59" s="231"/>
      <c r="FF59" s="232"/>
      <c r="FG59" s="234"/>
      <c r="FH59" s="234"/>
      <c r="FI59" s="234"/>
      <c r="FJ59" s="234"/>
      <c r="FK59" s="230"/>
      <c r="FL59" s="231"/>
      <c r="FM59" s="232"/>
      <c r="FN59" s="234"/>
      <c r="FO59" s="234"/>
      <c r="FP59" s="234"/>
      <c r="FQ59" s="35"/>
      <c r="FR59" s="234"/>
      <c r="FS59" s="230"/>
      <c r="FT59" s="231"/>
      <c r="FU59" s="232"/>
      <c r="FV59" s="234"/>
      <c r="FW59" s="234"/>
      <c r="FX59" s="234"/>
    </row>
    <row r="60" spans="1:180" ht="14.45" customHeight="1">
      <c r="A60" s="157"/>
      <c r="B60" s="93"/>
      <c r="C60" s="35"/>
      <c r="D60" s="191"/>
      <c r="E60" s="157"/>
      <c r="F60" s="157"/>
      <c r="G60" s="157"/>
      <c r="H60" s="35"/>
      <c r="I60" s="157"/>
      <c r="J60" s="93"/>
      <c r="K60" s="35"/>
      <c r="L60" s="191"/>
      <c r="M60" s="157"/>
      <c r="N60" s="157"/>
      <c r="O60" s="157"/>
      <c r="P60" s="157"/>
      <c r="Q60" s="93"/>
      <c r="R60" s="35"/>
      <c r="S60" s="191"/>
      <c r="T60" s="157"/>
      <c r="U60" s="157"/>
      <c r="V60" s="157"/>
      <c r="W60" s="35"/>
      <c r="X60" s="157"/>
      <c r="Y60" s="93"/>
      <c r="Z60" s="35"/>
      <c r="AA60" s="191"/>
      <c r="AB60" s="157"/>
      <c r="AC60" s="157"/>
      <c r="AD60" s="157"/>
      <c r="AE60" s="157"/>
      <c r="AF60" s="93"/>
      <c r="AG60" s="35"/>
      <c r="AH60" s="191"/>
      <c r="AI60" s="157"/>
      <c r="AJ60" s="157"/>
      <c r="AK60" s="157"/>
      <c r="AL60" s="35"/>
      <c r="AM60" s="157"/>
      <c r="AN60" s="93"/>
      <c r="AO60" s="35"/>
      <c r="AP60" s="191"/>
      <c r="AQ60" s="157"/>
      <c r="AR60" s="157"/>
      <c r="AS60" s="157"/>
      <c r="AT60" s="157"/>
      <c r="AU60" s="93"/>
      <c r="AV60" s="35"/>
      <c r="AW60" s="191"/>
      <c r="AX60" s="157"/>
      <c r="AY60" s="157"/>
      <c r="AZ60" s="157"/>
      <c r="BA60" s="35"/>
      <c r="BB60" s="157"/>
      <c r="BC60" s="93"/>
      <c r="BD60" s="35"/>
      <c r="BE60" s="191"/>
      <c r="BF60" s="157"/>
      <c r="BG60" s="157"/>
      <c r="BH60" s="157"/>
      <c r="BI60" s="157"/>
      <c r="BJ60" s="93"/>
      <c r="BK60" s="35"/>
      <c r="BL60" s="191"/>
      <c r="BM60" s="157"/>
      <c r="BN60" s="157"/>
      <c r="BO60" s="157"/>
      <c r="BP60" s="35"/>
      <c r="BQ60" s="157"/>
      <c r="BR60" s="93"/>
      <c r="BS60" s="35"/>
      <c r="BT60" s="191"/>
      <c r="BU60" s="157"/>
      <c r="BV60" s="157"/>
      <c r="BW60" s="157"/>
      <c r="BX60" s="157"/>
      <c r="BY60" s="93"/>
      <c r="BZ60" s="35"/>
      <c r="CA60" s="191"/>
      <c r="CB60" s="157"/>
      <c r="CC60" s="157"/>
      <c r="CD60" s="157"/>
      <c r="CE60" s="35"/>
      <c r="CF60" s="157"/>
      <c r="CG60" s="93"/>
      <c r="CH60" s="35"/>
      <c r="CI60" s="191"/>
      <c r="CJ60" s="157"/>
      <c r="CK60" s="157"/>
      <c r="CL60" s="157"/>
      <c r="CM60" s="157"/>
      <c r="CN60" s="93"/>
      <c r="CO60" s="35"/>
      <c r="CP60" s="191"/>
      <c r="CQ60" s="157"/>
      <c r="CR60" s="157"/>
      <c r="CS60" s="157"/>
      <c r="CT60" s="35"/>
      <c r="CU60" s="157"/>
      <c r="CV60" s="93"/>
      <c r="CW60" s="35"/>
      <c r="CX60" s="191"/>
      <c r="CY60" s="157"/>
      <c r="CZ60" s="157"/>
      <c r="DA60" s="157"/>
      <c r="DB60" s="157"/>
      <c r="DC60" s="93"/>
      <c r="DD60" s="35"/>
      <c r="DE60" s="191"/>
      <c r="DF60" s="157"/>
      <c r="DG60" s="157"/>
      <c r="DH60" s="157"/>
      <c r="DI60" s="35"/>
      <c r="DJ60" s="157"/>
      <c r="DK60" s="93"/>
      <c r="DL60" s="35"/>
      <c r="DM60" s="191"/>
      <c r="DN60" s="157"/>
      <c r="DO60" s="157"/>
      <c r="DP60" s="157"/>
      <c r="DQ60" s="157"/>
      <c r="DR60" s="93"/>
      <c r="DS60" s="35"/>
      <c r="DT60" s="191"/>
      <c r="DU60" s="157"/>
      <c r="DV60" s="157"/>
      <c r="DW60" s="157"/>
      <c r="DX60" s="35"/>
      <c r="DY60" s="157"/>
      <c r="DZ60" s="93"/>
      <c r="EA60" s="35"/>
      <c r="EB60" s="191"/>
      <c r="EC60" s="157"/>
      <c r="ED60" s="157"/>
      <c r="EE60" s="157"/>
      <c r="EF60" s="157"/>
      <c r="EG60" s="93"/>
      <c r="EH60" s="35"/>
      <c r="EI60" s="191"/>
      <c r="EJ60" s="157"/>
      <c r="EK60" s="157"/>
      <c r="EL60" s="157"/>
      <c r="EM60" s="35"/>
      <c r="EN60" s="157"/>
      <c r="EO60" s="93"/>
      <c r="EP60" s="35"/>
      <c r="EQ60" s="191"/>
      <c r="ER60" s="157"/>
      <c r="ES60" s="157"/>
      <c r="ET60" s="157"/>
      <c r="EU60" s="157"/>
      <c r="EV60" s="93"/>
      <c r="EW60" s="35"/>
      <c r="EX60" s="191"/>
      <c r="EY60" s="157"/>
      <c r="EZ60" s="157"/>
      <c r="FA60" s="157"/>
      <c r="FB60" s="35"/>
      <c r="FC60" s="157"/>
      <c r="FD60" s="93"/>
      <c r="FE60" s="35"/>
      <c r="FF60" s="191"/>
      <c r="FG60" s="157"/>
      <c r="FH60" s="157"/>
      <c r="FI60" s="157"/>
      <c r="FJ60" s="157"/>
      <c r="FK60" s="93"/>
      <c r="FL60" s="35"/>
      <c r="FM60" s="191"/>
      <c r="FN60" s="157"/>
      <c r="FO60" s="157"/>
      <c r="FP60" s="157"/>
      <c r="FQ60" s="35"/>
      <c r="FR60" s="157"/>
      <c r="FS60" s="93"/>
      <c r="FT60" s="35"/>
      <c r="FU60" s="191"/>
      <c r="FV60" s="157"/>
      <c r="FW60" s="157"/>
      <c r="FX60" s="157"/>
    </row>
    <row r="61" spans="1:180" ht="14.45" customHeight="1">
      <c r="A61" s="241"/>
      <c r="B61" s="242"/>
      <c r="C61" s="243"/>
      <c r="D61" s="244"/>
      <c r="E61" s="241"/>
      <c r="F61" s="241"/>
      <c r="G61" s="241"/>
      <c r="H61" s="35"/>
      <c r="I61" s="241"/>
      <c r="J61" s="242"/>
      <c r="K61" s="243"/>
      <c r="L61" s="244"/>
      <c r="M61" s="241"/>
      <c r="N61" s="241"/>
      <c r="O61" s="241"/>
      <c r="P61" s="241"/>
      <c r="Q61" s="242"/>
      <c r="R61" s="243"/>
      <c r="S61" s="244"/>
      <c r="T61" s="241"/>
      <c r="U61" s="241"/>
      <c r="V61" s="241"/>
      <c r="W61" s="35"/>
      <c r="X61" s="234"/>
      <c r="Y61" s="230"/>
      <c r="Z61" s="231"/>
      <c r="AA61" s="232"/>
      <c r="AB61" s="234"/>
      <c r="AC61" s="234"/>
      <c r="AD61" s="234"/>
      <c r="AE61" s="234"/>
      <c r="AF61" s="230"/>
      <c r="AG61" s="231"/>
      <c r="AH61" s="232"/>
      <c r="AI61" s="234"/>
      <c r="AJ61" s="234"/>
      <c r="AK61" s="234"/>
      <c r="AL61" s="35"/>
      <c r="AM61" s="234"/>
      <c r="AN61" s="230"/>
      <c r="AO61" s="231"/>
      <c r="AP61" s="232"/>
      <c r="AQ61" s="234"/>
      <c r="AR61" s="234"/>
      <c r="AS61" s="234"/>
      <c r="AT61" s="234"/>
      <c r="AU61" s="230"/>
      <c r="AV61" s="231"/>
      <c r="AW61" s="232"/>
      <c r="AX61" s="234"/>
      <c r="AY61" s="234"/>
      <c r="AZ61" s="234"/>
      <c r="BA61" s="35"/>
      <c r="BB61" s="234"/>
      <c r="BC61" s="230"/>
      <c r="BD61" s="231"/>
      <c r="BE61" s="232"/>
      <c r="BF61" s="234"/>
      <c r="BG61" s="234"/>
      <c r="BH61" s="234"/>
      <c r="BI61" s="234"/>
      <c r="BJ61" s="230"/>
      <c r="BK61" s="231"/>
      <c r="BL61" s="232"/>
      <c r="BM61" s="234"/>
      <c r="BN61" s="234"/>
      <c r="BO61" s="234"/>
      <c r="BP61" s="35"/>
      <c r="BQ61" s="234"/>
      <c r="BR61" s="230"/>
      <c r="BS61" s="231"/>
      <c r="BT61" s="232"/>
      <c r="BU61" s="234"/>
      <c r="BV61" s="234"/>
      <c r="BW61" s="234"/>
      <c r="BX61" s="234"/>
      <c r="BY61" s="230"/>
      <c r="BZ61" s="231"/>
      <c r="CA61" s="232"/>
      <c r="CB61" s="234"/>
      <c r="CC61" s="234"/>
      <c r="CD61" s="234"/>
      <c r="CE61" s="35"/>
      <c r="CF61" s="234"/>
      <c r="CG61" s="230"/>
      <c r="CH61" s="231"/>
      <c r="CI61" s="232"/>
      <c r="CJ61" s="234"/>
      <c r="CK61" s="234"/>
      <c r="CL61" s="234"/>
      <c r="CM61" s="234"/>
      <c r="CN61" s="230"/>
      <c r="CO61" s="231"/>
      <c r="CP61" s="232"/>
      <c r="CQ61" s="234"/>
      <c r="CR61" s="234"/>
      <c r="CS61" s="234"/>
      <c r="CT61" s="35"/>
      <c r="CU61" s="234"/>
      <c r="CV61" s="230"/>
      <c r="CW61" s="231"/>
      <c r="CX61" s="232"/>
      <c r="CY61" s="234"/>
      <c r="CZ61" s="234"/>
      <c r="DA61" s="234"/>
      <c r="DB61" s="234"/>
      <c r="DC61" s="230"/>
      <c r="DD61" s="231"/>
      <c r="DE61" s="232"/>
      <c r="DF61" s="234"/>
      <c r="DG61" s="234"/>
      <c r="DH61" s="234"/>
      <c r="DI61" s="35"/>
      <c r="DJ61" s="234"/>
      <c r="DK61" s="230"/>
      <c r="DL61" s="231"/>
      <c r="DM61" s="232"/>
      <c r="DN61" s="234"/>
      <c r="DO61" s="234"/>
      <c r="DP61" s="234"/>
      <c r="DQ61" s="234"/>
      <c r="DR61" s="230"/>
      <c r="DS61" s="231"/>
      <c r="DT61" s="232"/>
      <c r="DU61" s="234"/>
      <c r="DV61" s="234"/>
      <c r="DW61" s="234"/>
      <c r="DX61" s="35"/>
      <c r="DY61" s="234"/>
      <c r="DZ61" s="230"/>
      <c r="EA61" s="231"/>
      <c r="EB61" s="232"/>
      <c r="EC61" s="234"/>
      <c r="ED61" s="234"/>
      <c r="EE61" s="234"/>
      <c r="EF61" s="234"/>
      <c r="EG61" s="230"/>
      <c r="EH61" s="231"/>
      <c r="EI61" s="232"/>
      <c r="EJ61" s="234"/>
      <c r="EK61" s="234"/>
      <c r="EL61" s="234"/>
      <c r="EM61" s="35"/>
      <c r="EN61" s="234"/>
      <c r="EO61" s="230"/>
      <c r="EP61" s="231"/>
      <c r="EQ61" s="232"/>
      <c r="ER61" s="234"/>
      <c r="ES61" s="234"/>
      <c r="ET61" s="234"/>
      <c r="EU61" s="234"/>
      <c r="EV61" s="230"/>
      <c r="EW61" s="231"/>
      <c r="EX61" s="232"/>
      <c r="EY61" s="234"/>
      <c r="EZ61" s="234"/>
      <c r="FA61" s="234"/>
      <c r="FB61" s="35"/>
      <c r="FC61" s="234"/>
      <c r="FD61" s="230"/>
      <c r="FE61" s="231"/>
      <c r="FF61" s="232"/>
      <c r="FG61" s="234"/>
      <c r="FH61" s="234"/>
      <c r="FI61" s="234"/>
      <c r="FJ61" s="234"/>
      <c r="FK61" s="230"/>
      <c r="FL61" s="231"/>
      <c r="FM61" s="232"/>
      <c r="FN61" s="234"/>
      <c r="FO61" s="234"/>
      <c r="FP61" s="234"/>
      <c r="FQ61" s="35"/>
      <c r="FR61" s="234"/>
      <c r="FS61" s="230"/>
      <c r="FT61" s="231"/>
      <c r="FU61" s="232"/>
      <c r="FV61" s="234"/>
      <c r="FW61" s="234"/>
      <c r="FX61" s="234"/>
    </row>
    <row r="62" spans="1:180" ht="14.45" customHeight="1">
      <c r="A62" s="157"/>
      <c r="B62" s="93"/>
      <c r="C62" s="35"/>
      <c r="D62" s="191"/>
      <c r="E62" s="157"/>
      <c r="F62" s="157"/>
      <c r="G62" s="157"/>
      <c r="H62" s="35"/>
      <c r="I62" s="157"/>
      <c r="J62" s="93"/>
      <c r="K62" s="35"/>
      <c r="L62" s="191"/>
      <c r="M62" s="157"/>
      <c r="N62" s="157"/>
      <c r="O62" s="157"/>
      <c r="P62" s="157"/>
      <c r="Q62" s="93"/>
      <c r="R62" s="35"/>
      <c r="S62" s="191"/>
      <c r="T62" s="157"/>
      <c r="U62" s="157"/>
      <c r="V62" s="157"/>
      <c r="W62" s="35"/>
      <c r="X62" s="157"/>
      <c r="Y62" s="93"/>
      <c r="Z62" s="35"/>
      <c r="AA62" s="191"/>
      <c r="AB62" s="157"/>
      <c r="AC62" s="157"/>
      <c r="AD62" s="157"/>
      <c r="AE62" s="157"/>
      <c r="AF62" s="93"/>
      <c r="AG62" s="35"/>
      <c r="AH62" s="191"/>
      <c r="AI62" s="157"/>
      <c r="AJ62" s="157"/>
      <c r="AK62" s="157"/>
      <c r="AL62" s="35"/>
      <c r="AM62" s="157"/>
      <c r="AN62" s="93"/>
      <c r="AO62" s="35"/>
      <c r="AP62" s="191"/>
      <c r="AQ62" s="157"/>
      <c r="AR62" s="157"/>
      <c r="AS62" s="157"/>
      <c r="AT62" s="157"/>
      <c r="AU62" s="93"/>
      <c r="AV62" s="35"/>
      <c r="AW62" s="191"/>
      <c r="AX62" s="157"/>
      <c r="AY62" s="157"/>
      <c r="AZ62" s="157"/>
      <c r="BA62" s="35"/>
      <c r="BB62" s="157"/>
      <c r="BC62" s="93"/>
      <c r="BD62" s="35"/>
      <c r="BE62" s="191"/>
      <c r="BF62" s="157"/>
      <c r="BG62" s="157"/>
      <c r="BH62" s="157"/>
      <c r="BI62" s="157"/>
      <c r="BJ62" s="93"/>
      <c r="BK62" s="35"/>
      <c r="BL62" s="191"/>
      <c r="BM62" s="157"/>
      <c r="BN62" s="157"/>
      <c r="BO62" s="157"/>
      <c r="BP62" s="35"/>
      <c r="BQ62" s="157"/>
      <c r="BR62" s="93"/>
      <c r="BS62" s="35"/>
      <c r="BT62" s="191"/>
      <c r="BU62" s="157"/>
      <c r="BV62" s="157"/>
      <c r="BW62" s="157"/>
      <c r="BX62" s="157"/>
      <c r="BY62" s="93"/>
      <c r="BZ62" s="35"/>
      <c r="CA62" s="191"/>
      <c r="CB62" s="157"/>
      <c r="CC62" s="157"/>
      <c r="CD62" s="157"/>
      <c r="CE62" s="35"/>
      <c r="CF62" s="157"/>
      <c r="CG62" s="93"/>
      <c r="CH62" s="35"/>
      <c r="CI62" s="191"/>
      <c r="CJ62" s="157"/>
      <c r="CK62" s="157"/>
      <c r="CL62" s="157"/>
      <c r="CM62" s="157"/>
      <c r="CN62" s="93"/>
      <c r="CO62" s="35"/>
      <c r="CP62" s="191"/>
      <c r="CQ62" s="157"/>
      <c r="CR62" s="157"/>
      <c r="CS62" s="157"/>
      <c r="CT62" s="35"/>
      <c r="CU62" s="157"/>
      <c r="CV62" s="93"/>
      <c r="CW62" s="35"/>
      <c r="CX62" s="191"/>
      <c r="CY62" s="157"/>
      <c r="CZ62" s="157"/>
      <c r="DA62" s="157"/>
      <c r="DB62" s="157"/>
      <c r="DC62" s="93"/>
      <c r="DD62" s="35"/>
      <c r="DE62" s="191"/>
      <c r="DF62" s="157"/>
      <c r="DG62" s="157"/>
      <c r="DH62" s="157"/>
      <c r="DI62" s="35"/>
      <c r="DJ62" s="157"/>
      <c r="DK62" s="93"/>
      <c r="DL62" s="35"/>
      <c r="DM62" s="191"/>
      <c r="DN62" s="157"/>
      <c r="DO62" s="157"/>
      <c r="DP62" s="157"/>
      <c r="DQ62" s="157"/>
      <c r="DR62" s="93"/>
      <c r="DS62" s="35"/>
      <c r="DT62" s="191"/>
      <c r="DU62" s="157"/>
      <c r="DV62" s="157"/>
      <c r="DW62" s="157"/>
      <c r="DX62" s="35"/>
      <c r="DY62" s="157"/>
      <c r="DZ62" s="93"/>
      <c r="EA62" s="35"/>
      <c r="EB62" s="191"/>
      <c r="EC62" s="157"/>
      <c r="ED62" s="157"/>
      <c r="EE62" s="157"/>
      <c r="EF62" s="157"/>
      <c r="EG62" s="93"/>
      <c r="EH62" s="35"/>
      <c r="EI62" s="191"/>
      <c r="EJ62" s="157"/>
      <c r="EK62" s="157"/>
      <c r="EL62" s="157"/>
      <c r="EM62" s="35"/>
      <c r="EN62" s="157"/>
      <c r="EO62" s="93"/>
      <c r="EP62" s="35"/>
      <c r="EQ62" s="191"/>
      <c r="ER62" s="157"/>
      <c r="ES62" s="157"/>
      <c r="ET62" s="157"/>
      <c r="EU62" s="157"/>
      <c r="EV62" s="93"/>
      <c r="EW62" s="35"/>
      <c r="EX62" s="191"/>
      <c r="EY62" s="157"/>
      <c r="EZ62" s="157"/>
      <c r="FA62" s="157"/>
      <c r="FB62" s="35"/>
      <c r="FC62" s="157"/>
      <c r="FD62" s="93"/>
      <c r="FE62" s="35"/>
      <c r="FF62" s="191"/>
      <c r="FG62" s="157"/>
      <c r="FH62" s="157"/>
      <c r="FI62" s="157"/>
      <c r="FJ62" s="157"/>
      <c r="FK62" s="93"/>
      <c r="FL62" s="35"/>
      <c r="FM62" s="191"/>
      <c r="FN62" s="157"/>
      <c r="FO62" s="157"/>
      <c r="FP62" s="157"/>
      <c r="FQ62" s="35"/>
      <c r="FR62" s="157"/>
      <c r="FS62" s="93"/>
      <c r="FT62" s="35"/>
      <c r="FU62" s="191"/>
      <c r="FV62" s="157"/>
      <c r="FW62" s="157"/>
      <c r="FX62" s="157"/>
    </row>
    <row r="63" spans="1:180" ht="14.45" customHeight="1">
      <c r="A63" s="241"/>
      <c r="B63" s="242"/>
      <c r="C63" s="243"/>
      <c r="D63" s="244"/>
      <c r="E63" s="241"/>
      <c r="F63" s="241"/>
      <c r="G63" s="241"/>
      <c r="H63" s="35"/>
      <c r="I63" s="241"/>
      <c r="J63" s="242"/>
      <c r="K63" s="243"/>
      <c r="L63" s="244"/>
      <c r="M63" s="241"/>
      <c r="N63" s="241"/>
      <c r="O63" s="241"/>
      <c r="P63" s="241"/>
      <c r="Q63" s="242"/>
      <c r="R63" s="243"/>
      <c r="S63" s="244"/>
      <c r="T63" s="241"/>
      <c r="U63" s="241"/>
      <c r="V63" s="241"/>
      <c r="W63" s="35"/>
      <c r="X63" s="234"/>
      <c r="Y63" s="230"/>
      <c r="Z63" s="231"/>
      <c r="AA63" s="232"/>
      <c r="AB63" s="234"/>
      <c r="AC63" s="234"/>
      <c r="AD63" s="234"/>
      <c r="AE63" s="234"/>
      <c r="AF63" s="230"/>
      <c r="AG63" s="231"/>
      <c r="AH63" s="232"/>
      <c r="AI63" s="234"/>
      <c r="AJ63" s="234"/>
      <c r="AK63" s="234"/>
      <c r="AL63" s="35"/>
      <c r="AM63" s="234"/>
      <c r="AN63" s="230"/>
      <c r="AO63" s="231"/>
      <c r="AP63" s="232"/>
      <c r="AQ63" s="234"/>
      <c r="AR63" s="234"/>
      <c r="AS63" s="234"/>
      <c r="AT63" s="234"/>
      <c r="AU63" s="230"/>
      <c r="AV63" s="231"/>
      <c r="AW63" s="232"/>
      <c r="AX63" s="234"/>
      <c r="AY63" s="234"/>
      <c r="AZ63" s="234"/>
      <c r="BA63" s="35"/>
      <c r="BB63" s="234"/>
      <c r="BC63" s="230"/>
      <c r="BD63" s="231"/>
      <c r="BE63" s="232"/>
      <c r="BF63" s="234"/>
      <c r="BG63" s="234"/>
      <c r="BH63" s="234"/>
      <c r="BI63" s="234"/>
      <c r="BJ63" s="230"/>
      <c r="BK63" s="231"/>
      <c r="BL63" s="232"/>
      <c r="BM63" s="234"/>
      <c r="BN63" s="234"/>
      <c r="BO63" s="234"/>
      <c r="BP63" s="35"/>
      <c r="BQ63" s="234"/>
      <c r="BR63" s="230"/>
      <c r="BS63" s="231"/>
      <c r="BT63" s="232"/>
      <c r="BU63" s="234"/>
      <c r="BV63" s="234"/>
      <c r="BW63" s="234"/>
      <c r="BX63" s="234"/>
      <c r="BY63" s="230"/>
      <c r="BZ63" s="231"/>
      <c r="CA63" s="232"/>
      <c r="CB63" s="234"/>
      <c r="CC63" s="234"/>
      <c r="CD63" s="234"/>
      <c r="CE63" s="35"/>
      <c r="CF63" s="234"/>
      <c r="CG63" s="230"/>
      <c r="CH63" s="231"/>
      <c r="CI63" s="232"/>
      <c r="CJ63" s="234"/>
      <c r="CK63" s="234"/>
      <c r="CL63" s="234"/>
      <c r="CM63" s="234"/>
      <c r="CN63" s="230"/>
      <c r="CO63" s="231"/>
      <c r="CP63" s="232"/>
      <c r="CQ63" s="234"/>
      <c r="CR63" s="234"/>
      <c r="CS63" s="234"/>
      <c r="CT63" s="35"/>
      <c r="CU63" s="234"/>
      <c r="CV63" s="230"/>
      <c r="CW63" s="231"/>
      <c r="CX63" s="232"/>
      <c r="CY63" s="234"/>
      <c r="CZ63" s="234"/>
      <c r="DA63" s="234"/>
      <c r="DB63" s="234"/>
      <c r="DC63" s="230"/>
      <c r="DD63" s="231"/>
      <c r="DE63" s="232"/>
      <c r="DF63" s="234"/>
      <c r="DG63" s="234"/>
      <c r="DH63" s="234"/>
      <c r="DI63" s="35"/>
      <c r="DJ63" s="234"/>
      <c r="DK63" s="230"/>
      <c r="DL63" s="231"/>
      <c r="DM63" s="232"/>
      <c r="DN63" s="234"/>
      <c r="DO63" s="234"/>
      <c r="DP63" s="234"/>
      <c r="DQ63" s="234"/>
      <c r="DR63" s="230"/>
      <c r="DS63" s="231"/>
      <c r="DT63" s="232"/>
      <c r="DU63" s="234"/>
      <c r="DV63" s="234"/>
      <c r="DW63" s="234"/>
      <c r="DX63" s="35"/>
      <c r="DY63" s="234"/>
      <c r="DZ63" s="230"/>
      <c r="EA63" s="231"/>
      <c r="EB63" s="232"/>
      <c r="EC63" s="234"/>
      <c r="ED63" s="234"/>
      <c r="EE63" s="234"/>
      <c r="EF63" s="234"/>
      <c r="EG63" s="230"/>
      <c r="EH63" s="231"/>
      <c r="EI63" s="232"/>
      <c r="EJ63" s="234"/>
      <c r="EK63" s="234"/>
      <c r="EL63" s="234"/>
      <c r="EM63" s="35"/>
      <c r="EN63" s="234"/>
      <c r="EO63" s="230"/>
      <c r="EP63" s="231"/>
      <c r="EQ63" s="232"/>
      <c r="ER63" s="234"/>
      <c r="ES63" s="234"/>
      <c r="ET63" s="234"/>
      <c r="EU63" s="234"/>
      <c r="EV63" s="230"/>
      <c r="EW63" s="231"/>
      <c r="EX63" s="232"/>
      <c r="EY63" s="234"/>
      <c r="EZ63" s="234"/>
      <c r="FA63" s="234"/>
      <c r="FB63" s="35"/>
      <c r="FC63" s="234"/>
      <c r="FD63" s="230"/>
      <c r="FE63" s="231"/>
      <c r="FF63" s="232"/>
      <c r="FG63" s="234"/>
      <c r="FH63" s="234"/>
      <c r="FI63" s="234"/>
      <c r="FJ63" s="234"/>
      <c r="FK63" s="230"/>
      <c r="FL63" s="231"/>
      <c r="FM63" s="232"/>
      <c r="FN63" s="234"/>
      <c r="FO63" s="234"/>
      <c r="FP63" s="234"/>
      <c r="FQ63" s="35"/>
      <c r="FR63" s="234"/>
      <c r="FS63" s="230"/>
      <c r="FT63" s="231"/>
      <c r="FU63" s="232"/>
      <c r="FV63" s="234"/>
      <c r="FW63" s="234"/>
      <c r="FX63" s="234"/>
    </row>
    <row r="64" spans="1:180" ht="14.45" customHeight="1">
      <c r="A64" s="157"/>
      <c r="B64" s="93"/>
      <c r="C64" s="35"/>
      <c r="D64" s="191"/>
      <c r="E64" s="157"/>
      <c r="F64" s="157"/>
      <c r="G64" s="157"/>
      <c r="H64" s="35"/>
      <c r="I64" s="157"/>
      <c r="J64" s="93"/>
      <c r="K64" s="35"/>
      <c r="L64" s="191"/>
      <c r="M64" s="157"/>
      <c r="N64" s="157"/>
      <c r="O64" s="157"/>
      <c r="P64" s="157"/>
      <c r="Q64" s="93"/>
      <c r="R64" s="35"/>
      <c r="S64" s="191"/>
      <c r="T64" s="157"/>
      <c r="U64" s="157"/>
      <c r="V64" s="157"/>
      <c r="W64" s="35"/>
      <c r="X64" s="157"/>
      <c r="Y64" s="93"/>
      <c r="Z64" s="35"/>
      <c r="AA64" s="191"/>
      <c r="AB64" s="157"/>
      <c r="AC64" s="157"/>
      <c r="AD64" s="157"/>
      <c r="AE64" s="157"/>
      <c r="AF64" s="93"/>
      <c r="AG64" s="35"/>
      <c r="AH64" s="191"/>
      <c r="AI64" s="157"/>
      <c r="AJ64" s="157"/>
      <c r="AK64" s="157"/>
      <c r="AL64" s="35"/>
      <c r="AM64" s="157"/>
      <c r="AN64" s="93"/>
      <c r="AO64" s="35"/>
      <c r="AP64" s="191"/>
      <c r="AQ64" s="157"/>
      <c r="AR64" s="157"/>
      <c r="AS64" s="157"/>
      <c r="AT64" s="157"/>
      <c r="AU64" s="93"/>
      <c r="AV64" s="35"/>
      <c r="AW64" s="191"/>
      <c r="AX64" s="157"/>
      <c r="AY64" s="157"/>
      <c r="AZ64" s="157"/>
      <c r="BA64" s="35"/>
      <c r="BB64" s="157"/>
      <c r="BC64" s="93"/>
      <c r="BD64" s="35"/>
      <c r="BE64" s="191"/>
      <c r="BF64" s="157"/>
      <c r="BG64" s="157"/>
      <c r="BH64" s="157"/>
      <c r="BI64" s="157"/>
      <c r="BJ64" s="93"/>
      <c r="BK64" s="35"/>
      <c r="BL64" s="191"/>
      <c r="BM64" s="157"/>
      <c r="BN64" s="157"/>
      <c r="BO64" s="157"/>
      <c r="BP64" s="35"/>
      <c r="BQ64" s="157"/>
      <c r="BR64" s="93"/>
      <c r="BS64" s="35"/>
      <c r="BT64" s="191"/>
      <c r="BU64" s="157"/>
      <c r="BV64" s="157"/>
      <c r="BW64" s="157"/>
      <c r="BX64" s="157"/>
      <c r="BY64" s="93"/>
      <c r="BZ64" s="35"/>
      <c r="CA64" s="191"/>
      <c r="CB64" s="157"/>
      <c r="CC64" s="157"/>
      <c r="CD64" s="157"/>
      <c r="CE64" s="35"/>
      <c r="CF64" s="157"/>
      <c r="CG64" s="93"/>
      <c r="CH64" s="35"/>
      <c r="CI64" s="191"/>
      <c r="CJ64" s="157"/>
      <c r="CK64" s="157"/>
      <c r="CL64" s="157"/>
      <c r="CM64" s="157"/>
      <c r="CN64" s="93"/>
      <c r="CO64" s="35"/>
      <c r="CP64" s="191"/>
      <c r="CQ64" s="157"/>
      <c r="CR64" s="157"/>
      <c r="CS64" s="157"/>
      <c r="CT64" s="35"/>
      <c r="CU64" s="157"/>
      <c r="CV64" s="93"/>
      <c r="CW64" s="35"/>
      <c r="CX64" s="191"/>
      <c r="CY64" s="157"/>
      <c r="CZ64" s="157"/>
      <c r="DA64" s="157"/>
      <c r="DB64" s="157"/>
      <c r="DC64" s="93"/>
      <c r="DD64" s="35"/>
      <c r="DE64" s="191"/>
      <c r="DF64" s="157"/>
      <c r="DG64" s="157"/>
      <c r="DH64" s="157"/>
      <c r="DI64" s="35"/>
      <c r="DJ64" s="157"/>
      <c r="DK64" s="93"/>
      <c r="DL64" s="35"/>
      <c r="DM64" s="191"/>
      <c r="DN64" s="157"/>
      <c r="DO64" s="157"/>
      <c r="DP64" s="157"/>
      <c r="DQ64" s="157"/>
      <c r="DR64" s="93"/>
      <c r="DS64" s="35"/>
      <c r="DT64" s="191"/>
      <c r="DU64" s="157"/>
      <c r="DV64" s="157"/>
      <c r="DW64" s="157"/>
      <c r="DX64" s="35"/>
      <c r="DY64" s="157"/>
      <c r="DZ64" s="93"/>
      <c r="EA64" s="35"/>
      <c r="EB64" s="191"/>
      <c r="EC64" s="157"/>
      <c r="ED64" s="157"/>
      <c r="EE64" s="157"/>
      <c r="EF64" s="157"/>
      <c r="EG64" s="93"/>
      <c r="EH64" s="35"/>
      <c r="EI64" s="191"/>
      <c r="EJ64" s="157"/>
      <c r="EK64" s="157"/>
      <c r="EL64" s="157"/>
      <c r="EM64" s="35"/>
      <c r="EN64" s="157"/>
      <c r="EO64" s="93"/>
      <c r="EP64" s="35"/>
      <c r="EQ64" s="191"/>
      <c r="ER64" s="157"/>
      <c r="ES64" s="157"/>
      <c r="ET64" s="157"/>
      <c r="EU64" s="157"/>
      <c r="EV64" s="93"/>
      <c r="EW64" s="35"/>
      <c r="EX64" s="191"/>
      <c r="EY64" s="157"/>
      <c r="EZ64" s="157"/>
      <c r="FA64" s="157"/>
      <c r="FB64" s="35"/>
      <c r="FC64" s="157"/>
      <c r="FD64" s="93"/>
      <c r="FE64" s="35"/>
      <c r="FF64" s="191"/>
      <c r="FG64" s="157"/>
      <c r="FH64" s="157"/>
      <c r="FI64" s="157"/>
      <c r="FJ64" s="157"/>
      <c r="FK64" s="93"/>
      <c r="FL64" s="35"/>
      <c r="FM64" s="191"/>
      <c r="FN64" s="157"/>
      <c r="FO64" s="157"/>
      <c r="FP64" s="157"/>
      <c r="FQ64" s="35"/>
      <c r="FR64" s="157"/>
      <c r="FS64" s="93"/>
      <c r="FT64" s="35"/>
      <c r="FU64" s="191"/>
      <c r="FV64" s="157"/>
      <c r="FW64" s="157"/>
      <c r="FX64" s="157"/>
    </row>
    <row r="65" spans="1:180" ht="14.45" customHeight="1">
      <c r="A65" s="241"/>
      <c r="B65" s="242"/>
      <c r="C65" s="243"/>
      <c r="D65" s="244"/>
      <c r="E65" s="241"/>
      <c r="F65" s="241"/>
      <c r="G65" s="241"/>
      <c r="H65" s="35"/>
      <c r="I65" s="241"/>
      <c r="J65" s="242"/>
      <c r="K65" s="243"/>
      <c r="L65" s="244"/>
      <c r="M65" s="241"/>
      <c r="N65" s="241"/>
      <c r="O65" s="241"/>
      <c r="P65" s="241"/>
      <c r="Q65" s="242"/>
      <c r="R65" s="243"/>
      <c r="S65" s="244"/>
      <c r="T65" s="241"/>
      <c r="U65" s="241"/>
      <c r="V65" s="241"/>
      <c r="W65" s="35"/>
      <c r="X65" s="234"/>
      <c r="Y65" s="230"/>
      <c r="Z65" s="231"/>
      <c r="AA65" s="232"/>
      <c r="AB65" s="234"/>
      <c r="AC65" s="234"/>
      <c r="AD65" s="234"/>
      <c r="AE65" s="234"/>
      <c r="AF65" s="230"/>
      <c r="AG65" s="231"/>
      <c r="AH65" s="232"/>
      <c r="AI65" s="234"/>
      <c r="AJ65" s="234"/>
      <c r="AK65" s="234"/>
      <c r="AL65" s="35"/>
      <c r="AM65" s="234"/>
      <c r="AN65" s="230"/>
      <c r="AO65" s="231"/>
      <c r="AP65" s="232"/>
      <c r="AQ65" s="234"/>
      <c r="AR65" s="234"/>
      <c r="AS65" s="234"/>
      <c r="AT65" s="234"/>
      <c r="AU65" s="230"/>
      <c r="AV65" s="231"/>
      <c r="AW65" s="232"/>
      <c r="AX65" s="234"/>
      <c r="AY65" s="234"/>
      <c r="AZ65" s="234"/>
      <c r="BA65" s="35"/>
      <c r="BB65" s="234"/>
      <c r="BC65" s="230"/>
      <c r="BD65" s="231"/>
      <c r="BE65" s="232"/>
      <c r="BF65" s="234"/>
      <c r="BG65" s="234"/>
      <c r="BH65" s="234"/>
      <c r="BI65" s="234"/>
      <c r="BJ65" s="230"/>
      <c r="BK65" s="231"/>
      <c r="BL65" s="232"/>
      <c r="BM65" s="234"/>
      <c r="BN65" s="234"/>
      <c r="BO65" s="234"/>
      <c r="BP65" s="35"/>
      <c r="BQ65" s="234"/>
      <c r="BR65" s="230"/>
      <c r="BS65" s="231"/>
      <c r="BT65" s="232"/>
      <c r="BU65" s="234"/>
      <c r="BV65" s="234"/>
      <c r="BW65" s="234"/>
      <c r="BX65" s="234"/>
      <c r="BY65" s="230"/>
      <c r="BZ65" s="231"/>
      <c r="CA65" s="232"/>
      <c r="CB65" s="234"/>
      <c r="CC65" s="234"/>
      <c r="CD65" s="234"/>
      <c r="CE65" s="35"/>
      <c r="CF65" s="234"/>
      <c r="CG65" s="230"/>
      <c r="CH65" s="231"/>
      <c r="CI65" s="232"/>
      <c r="CJ65" s="234"/>
      <c r="CK65" s="234"/>
      <c r="CL65" s="234"/>
      <c r="CM65" s="234"/>
      <c r="CN65" s="230"/>
      <c r="CO65" s="231"/>
      <c r="CP65" s="232"/>
      <c r="CQ65" s="234"/>
      <c r="CR65" s="234"/>
      <c r="CS65" s="234"/>
      <c r="CT65" s="35"/>
      <c r="CU65" s="234"/>
      <c r="CV65" s="230"/>
      <c r="CW65" s="231"/>
      <c r="CX65" s="232"/>
      <c r="CY65" s="234"/>
      <c r="CZ65" s="234"/>
      <c r="DA65" s="234"/>
      <c r="DB65" s="234"/>
      <c r="DC65" s="230"/>
      <c r="DD65" s="231"/>
      <c r="DE65" s="232"/>
      <c r="DF65" s="234"/>
      <c r="DG65" s="234"/>
      <c r="DH65" s="234"/>
      <c r="DI65" s="35"/>
      <c r="DJ65" s="234"/>
      <c r="DK65" s="230"/>
      <c r="DL65" s="231"/>
      <c r="DM65" s="232"/>
      <c r="DN65" s="234"/>
      <c r="DO65" s="234"/>
      <c r="DP65" s="234"/>
      <c r="DQ65" s="234"/>
      <c r="DR65" s="230"/>
      <c r="DS65" s="231"/>
      <c r="DT65" s="232"/>
      <c r="DU65" s="234"/>
      <c r="DV65" s="234"/>
      <c r="DW65" s="234"/>
      <c r="DX65" s="35"/>
      <c r="DY65" s="234"/>
      <c r="DZ65" s="230"/>
      <c r="EA65" s="231"/>
      <c r="EB65" s="232"/>
      <c r="EC65" s="234"/>
      <c r="ED65" s="234"/>
      <c r="EE65" s="234"/>
      <c r="EF65" s="234"/>
      <c r="EG65" s="230"/>
      <c r="EH65" s="231"/>
      <c r="EI65" s="232"/>
      <c r="EJ65" s="234"/>
      <c r="EK65" s="234"/>
      <c r="EL65" s="234"/>
      <c r="EM65" s="35"/>
      <c r="EN65" s="234"/>
      <c r="EO65" s="230"/>
      <c r="EP65" s="231"/>
      <c r="EQ65" s="232"/>
      <c r="ER65" s="234"/>
      <c r="ES65" s="234"/>
      <c r="ET65" s="234"/>
      <c r="EU65" s="234"/>
      <c r="EV65" s="230"/>
      <c r="EW65" s="231"/>
      <c r="EX65" s="232"/>
      <c r="EY65" s="234"/>
      <c r="EZ65" s="234"/>
      <c r="FA65" s="234"/>
      <c r="FB65" s="35"/>
      <c r="FC65" s="234"/>
      <c r="FD65" s="230"/>
      <c r="FE65" s="231"/>
      <c r="FF65" s="232"/>
      <c r="FG65" s="234"/>
      <c r="FH65" s="234"/>
      <c r="FI65" s="234"/>
      <c r="FJ65" s="234"/>
      <c r="FK65" s="230"/>
      <c r="FL65" s="231"/>
      <c r="FM65" s="232"/>
      <c r="FN65" s="234"/>
      <c r="FO65" s="234"/>
      <c r="FP65" s="234"/>
      <c r="FQ65" s="35"/>
      <c r="FR65" s="234"/>
      <c r="FS65" s="230"/>
      <c r="FT65" s="231"/>
      <c r="FU65" s="232"/>
      <c r="FV65" s="234"/>
      <c r="FW65" s="234"/>
      <c r="FX65" s="234"/>
    </row>
    <row r="66" spans="1:180" ht="14.45" customHeight="1">
      <c r="A66" s="241"/>
      <c r="B66" s="242"/>
      <c r="C66" s="243"/>
      <c r="D66" s="244"/>
      <c r="E66" s="245"/>
      <c r="F66" s="241"/>
      <c r="G66" s="241"/>
      <c r="H66" s="35"/>
      <c r="I66" s="241"/>
      <c r="J66" s="242"/>
      <c r="K66" s="243"/>
      <c r="L66" s="244"/>
      <c r="M66" s="245"/>
      <c r="N66" s="241"/>
      <c r="O66" s="241"/>
      <c r="P66" s="241"/>
      <c r="Q66" s="242"/>
      <c r="R66" s="243"/>
      <c r="S66" s="244"/>
      <c r="T66" s="245"/>
      <c r="U66" s="241"/>
      <c r="V66" s="241"/>
      <c r="W66" s="35"/>
      <c r="X66" s="157"/>
      <c r="Y66" s="93"/>
      <c r="Z66" s="35"/>
      <c r="AA66" s="191"/>
      <c r="AB66" s="236"/>
      <c r="AC66" s="157"/>
      <c r="AD66" s="157"/>
      <c r="AE66" s="157"/>
      <c r="AF66" s="93"/>
      <c r="AG66" s="35"/>
      <c r="AH66" s="191"/>
      <c r="AI66" s="236"/>
      <c r="AJ66" s="157"/>
      <c r="AK66" s="157"/>
      <c r="AL66" s="35"/>
      <c r="AM66" s="157"/>
      <c r="AN66" s="93"/>
      <c r="AO66" s="35"/>
      <c r="AP66" s="191"/>
      <c r="AQ66" s="236"/>
      <c r="AR66" s="157"/>
      <c r="AS66" s="157"/>
      <c r="AT66" s="157"/>
      <c r="AU66" s="93"/>
      <c r="AV66" s="35"/>
      <c r="AW66" s="191"/>
      <c r="AX66" s="236"/>
      <c r="AY66" s="157"/>
      <c r="AZ66" s="157"/>
      <c r="BA66" s="35"/>
      <c r="BB66" s="157"/>
      <c r="BC66" s="93"/>
      <c r="BD66" s="35"/>
      <c r="BE66" s="191"/>
      <c r="BF66" s="236"/>
      <c r="BG66" s="157"/>
      <c r="BH66" s="157"/>
      <c r="BI66" s="157"/>
      <c r="BJ66" s="93"/>
      <c r="BK66" s="35"/>
      <c r="BL66" s="191"/>
      <c r="BM66" s="236"/>
      <c r="BN66" s="157"/>
      <c r="BO66" s="157"/>
      <c r="BP66" s="35"/>
      <c r="BQ66" s="157"/>
      <c r="BR66" s="93"/>
      <c r="BS66" s="35"/>
      <c r="BT66" s="191"/>
      <c r="BU66" s="236"/>
      <c r="BV66" s="157"/>
      <c r="BW66" s="157"/>
      <c r="BX66" s="157"/>
      <c r="BY66" s="93"/>
      <c r="BZ66" s="35"/>
      <c r="CA66" s="191"/>
      <c r="CB66" s="236"/>
      <c r="CC66" s="157"/>
      <c r="CD66" s="157"/>
      <c r="CE66" s="35"/>
      <c r="CF66" s="157"/>
      <c r="CG66" s="93"/>
      <c r="CH66" s="35"/>
      <c r="CI66" s="191"/>
      <c r="CJ66" s="236"/>
      <c r="CK66" s="157"/>
      <c r="CL66" s="157"/>
      <c r="CM66" s="157"/>
      <c r="CN66" s="93"/>
      <c r="CO66" s="35"/>
      <c r="CP66" s="191"/>
      <c r="CQ66" s="236"/>
      <c r="CR66" s="157"/>
      <c r="CS66" s="157"/>
      <c r="CT66" s="35"/>
      <c r="CU66" s="157"/>
      <c r="CV66" s="93"/>
      <c r="CW66" s="35"/>
      <c r="CX66" s="191"/>
      <c r="CY66" s="236"/>
      <c r="CZ66" s="157"/>
      <c r="DA66" s="157"/>
      <c r="DB66" s="157"/>
      <c r="DC66" s="93"/>
      <c r="DD66" s="35"/>
      <c r="DE66" s="191"/>
      <c r="DF66" s="236"/>
      <c r="DG66" s="157"/>
      <c r="DH66" s="157"/>
      <c r="DI66" s="35"/>
      <c r="DJ66" s="157"/>
      <c r="DK66" s="93"/>
      <c r="DL66" s="35"/>
      <c r="DM66" s="191"/>
      <c r="DN66" s="236"/>
      <c r="DO66" s="157"/>
      <c r="DP66" s="157"/>
      <c r="DQ66" s="157"/>
      <c r="DR66" s="93"/>
      <c r="DS66" s="35"/>
      <c r="DT66" s="191"/>
      <c r="DU66" s="236"/>
      <c r="DV66" s="157"/>
      <c r="DW66" s="157"/>
      <c r="DX66" s="35"/>
      <c r="DY66" s="157"/>
      <c r="DZ66" s="93"/>
      <c r="EA66" s="35"/>
      <c r="EB66" s="191"/>
      <c r="EC66" s="236"/>
      <c r="ED66" s="157"/>
      <c r="EE66" s="157"/>
      <c r="EF66" s="157"/>
      <c r="EG66" s="93"/>
      <c r="EH66" s="35"/>
      <c r="EI66" s="191"/>
      <c r="EJ66" s="236"/>
      <c r="EK66" s="157"/>
      <c r="EL66" s="157"/>
      <c r="EM66" s="35"/>
      <c r="EN66" s="157"/>
      <c r="EO66" s="93"/>
      <c r="EP66" s="35"/>
      <c r="EQ66" s="191"/>
      <c r="ER66" s="236"/>
      <c r="ES66" s="157"/>
      <c r="ET66" s="157"/>
      <c r="EU66" s="157"/>
      <c r="EV66" s="93"/>
      <c r="EW66" s="35"/>
      <c r="EX66" s="191"/>
      <c r="EY66" s="236"/>
      <c r="EZ66" s="157"/>
      <c r="FA66" s="157"/>
      <c r="FB66" s="35"/>
      <c r="FC66" s="157"/>
      <c r="FD66" s="93"/>
      <c r="FE66" s="35"/>
      <c r="FF66" s="191"/>
      <c r="FG66" s="236"/>
      <c r="FH66" s="157"/>
      <c r="FI66" s="157"/>
      <c r="FJ66" s="157"/>
      <c r="FK66" s="93"/>
      <c r="FL66" s="35"/>
      <c r="FM66" s="191"/>
      <c r="FN66" s="236"/>
      <c r="FO66" s="157"/>
      <c r="FP66" s="157"/>
      <c r="FQ66" s="35"/>
      <c r="FR66" s="157"/>
      <c r="FS66" s="93"/>
      <c r="FT66" s="35"/>
      <c r="FU66" s="191"/>
      <c r="FV66" s="236"/>
      <c r="FW66" s="157"/>
      <c r="FX66" s="157"/>
    </row>
    <row r="67" spans="1:180" ht="14.45" customHeight="1" thickBot="1">
      <c r="A67" s="235"/>
      <c r="B67" s="196"/>
      <c r="C67" s="197"/>
      <c r="D67" s="198"/>
      <c r="E67" s="235"/>
      <c r="F67" s="235"/>
      <c r="G67" s="235"/>
      <c r="H67" s="35"/>
      <c r="I67" s="235"/>
      <c r="J67" s="196"/>
      <c r="K67" s="197"/>
      <c r="L67" s="198"/>
      <c r="M67" s="235"/>
      <c r="N67" s="235"/>
      <c r="O67" s="235"/>
      <c r="P67" s="235"/>
      <c r="Q67" s="196"/>
      <c r="R67" s="197"/>
      <c r="S67" s="198"/>
      <c r="T67" s="235"/>
      <c r="U67" s="235"/>
      <c r="V67" s="235"/>
      <c r="W67" s="35"/>
      <c r="X67" s="237"/>
      <c r="Y67" s="238"/>
      <c r="Z67" s="239"/>
      <c r="AA67" s="240"/>
      <c r="AB67" s="237"/>
      <c r="AC67" s="237"/>
      <c r="AD67" s="237"/>
      <c r="AE67" s="237"/>
      <c r="AF67" s="238"/>
      <c r="AG67" s="239"/>
      <c r="AH67" s="240"/>
      <c r="AI67" s="237"/>
      <c r="AJ67" s="237"/>
      <c r="AK67" s="237"/>
      <c r="AL67" s="35"/>
      <c r="AM67" s="237"/>
      <c r="AN67" s="238"/>
      <c r="AO67" s="239"/>
      <c r="AP67" s="240"/>
      <c r="AQ67" s="237"/>
      <c r="AR67" s="237"/>
      <c r="AS67" s="237"/>
      <c r="AT67" s="237"/>
      <c r="AU67" s="238"/>
      <c r="AV67" s="239"/>
      <c r="AW67" s="240"/>
      <c r="AX67" s="237"/>
      <c r="AY67" s="237"/>
      <c r="AZ67" s="237"/>
      <c r="BA67" s="35"/>
      <c r="BB67" s="237"/>
      <c r="BC67" s="238"/>
      <c r="BD67" s="239"/>
      <c r="BE67" s="240"/>
      <c r="BF67" s="237"/>
      <c r="BG67" s="237"/>
      <c r="BH67" s="237"/>
      <c r="BI67" s="237"/>
      <c r="BJ67" s="238"/>
      <c r="BK67" s="239"/>
      <c r="BL67" s="240"/>
      <c r="BM67" s="237"/>
      <c r="BN67" s="237"/>
      <c r="BO67" s="237"/>
      <c r="BP67" s="35"/>
      <c r="BQ67" s="237"/>
      <c r="BR67" s="238"/>
      <c r="BS67" s="239"/>
      <c r="BT67" s="240"/>
      <c r="BU67" s="237"/>
      <c r="BV67" s="237"/>
      <c r="BW67" s="237"/>
      <c r="BX67" s="237"/>
      <c r="BY67" s="238"/>
      <c r="BZ67" s="239"/>
      <c r="CA67" s="240"/>
      <c r="CB67" s="237"/>
      <c r="CC67" s="237"/>
      <c r="CD67" s="237"/>
      <c r="CE67" s="35"/>
      <c r="CF67" s="237"/>
      <c r="CG67" s="238"/>
      <c r="CH67" s="239"/>
      <c r="CI67" s="240"/>
      <c r="CJ67" s="237"/>
      <c r="CK67" s="237"/>
      <c r="CL67" s="237"/>
      <c r="CM67" s="237"/>
      <c r="CN67" s="238"/>
      <c r="CO67" s="239"/>
      <c r="CP67" s="240"/>
      <c r="CQ67" s="237"/>
      <c r="CR67" s="237"/>
      <c r="CS67" s="237"/>
      <c r="CT67" s="35"/>
      <c r="CU67" s="237"/>
      <c r="CV67" s="238"/>
      <c r="CW67" s="239"/>
      <c r="CX67" s="240"/>
      <c r="CY67" s="237"/>
      <c r="CZ67" s="237"/>
      <c r="DA67" s="237"/>
      <c r="DB67" s="237"/>
      <c r="DC67" s="238"/>
      <c r="DD67" s="239"/>
      <c r="DE67" s="240"/>
      <c r="DF67" s="237"/>
      <c r="DG67" s="237"/>
      <c r="DH67" s="237"/>
      <c r="DI67" s="35"/>
      <c r="DJ67" s="237"/>
      <c r="DK67" s="238"/>
      <c r="DL67" s="239"/>
      <c r="DM67" s="240"/>
      <c r="DN67" s="237"/>
      <c r="DO67" s="237"/>
      <c r="DP67" s="237"/>
      <c r="DQ67" s="237"/>
      <c r="DR67" s="238"/>
      <c r="DS67" s="239"/>
      <c r="DT67" s="240"/>
      <c r="DU67" s="237"/>
      <c r="DV67" s="237"/>
      <c r="DW67" s="237"/>
      <c r="DX67" s="35"/>
      <c r="DY67" s="237"/>
      <c r="DZ67" s="238"/>
      <c r="EA67" s="239"/>
      <c r="EB67" s="240"/>
      <c r="EC67" s="237"/>
      <c r="ED67" s="237"/>
      <c r="EE67" s="237"/>
      <c r="EF67" s="237"/>
      <c r="EG67" s="238"/>
      <c r="EH67" s="239"/>
      <c r="EI67" s="240"/>
      <c r="EJ67" s="237"/>
      <c r="EK67" s="237"/>
      <c r="EL67" s="237"/>
      <c r="EM67" s="35"/>
      <c r="EN67" s="237"/>
      <c r="EO67" s="238"/>
      <c r="EP67" s="239"/>
      <c r="EQ67" s="240"/>
      <c r="ER67" s="237"/>
      <c r="ES67" s="237"/>
      <c r="ET67" s="237"/>
      <c r="EU67" s="237"/>
      <c r="EV67" s="238"/>
      <c r="EW67" s="239"/>
      <c r="EX67" s="240"/>
      <c r="EY67" s="237"/>
      <c r="EZ67" s="237"/>
      <c r="FA67" s="237"/>
      <c r="FB67" s="35"/>
      <c r="FC67" s="237"/>
      <c r="FD67" s="238"/>
      <c r="FE67" s="239"/>
      <c r="FF67" s="240"/>
      <c r="FG67" s="237"/>
      <c r="FH67" s="237"/>
      <c r="FI67" s="237"/>
      <c r="FJ67" s="237"/>
      <c r="FK67" s="238"/>
      <c r="FL67" s="239"/>
      <c r="FM67" s="240"/>
      <c r="FN67" s="237"/>
      <c r="FO67" s="237"/>
      <c r="FP67" s="237"/>
      <c r="FQ67" s="35"/>
      <c r="FR67" s="237"/>
      <c r="FS67" s="238"/>
      <c r="FT67" s="239"/>
      <c r="FU67" s="240"/>
      <c r="FV67" s="237"/>
      <c r="FW67" s="237"/>
      <c r="FX67" s="237"/>
    </row>
    <row r="68" spans="1:180" ht="13.5" thickBo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</row>
    <row r="69" spans="1:180" ht="11.45" customHeight="1">
      <c r="A69" s="744" t="s">
        <v>70</v>
      </c>
      <c r="B69" s="745"/>
      <c r="C69" s="746"/>
      <c r="D69" s="846" t="str">
        <f>D1</f>
        <v>Edwin v. Dijk</v>
      </c>
      <c r="E69" s="673"/>
      <c r="F69" s="673"/>
      <c r="G69" s="674"/>
      <c r="H69" s="35"/>
      <c r="I69" s="744" t="s">
        <v>70</v>
      </c>
      <c r="J69" s="745"/>
      <c r="K69" s="746"/>
      <c r="L69" s="848" t="str">
        <f>D1</f>
        <v>Edwin v. Dijk</v>
      </c>
      <c r="M69" s="849"/>
      <c r="N69" s="849"/>
      <c r="O69" s="850"/>
      <c r="P69" s="744" t="s">
        <v>70</v>
      </c>
      <c r="Q69" s="745"/>
      <c r="R69" s="746"/>
      <c r="S69" s="756" t="str">
        <f>S1</f>
        <v>Fred Hovestad</v>
      </c>
      <c r="T69" s="757"/>
      <c r="U69" s="757"/>
      <c r="V69" s="758"/>
      <c r="W69" s="35"/>
      <c r="X69" s="744" t="s">
        <v>70</v>
      </c>
      <c r="Y69" s="745"/>
      <c r="Z69" s="746"/>
      <c r="AA69" s="756" t="str">
        <f>S1</f>
        <v>Fred Hovestad</v>
      </c>
      <c r="AB69" s="757"/>
      <c r="AC69" s="757"/>
      <c r="AD69" s="758"/>
      <c r="AE69" s="744" t="s">
        <v>70</v>
      </c>
      <c r="AF69" s="745"/>
      <c r="AG69" s="746"/>
      <c r="AH69" s="756" t="str">
        <f>AH1</f>
        <v>Bram v/d Velden</v>
      </c>
      <c r="AI69" s="757"/>
      <c r="AJ69" s="757"/>
      <c r="AK69" s="758"/>
      <c r="AL69" s="35"/>
      <c r="AM69" s="744" t="s">
        <v>70</v>
      </c>
      <c r="AN69" s="745"/>
      <c r="AO69" s="746"/>
      <c r="AP69" s="756" t="str">
        <f>AH1</f>
        <v>Bram v/d Velden</v>
      </c>
      <c r="AQ69" s="757"/>
      <c r="AR69" s="757"/>
      <c r="AS69" s="758"/>
      <c r="AT69" s="744" t="s">
        <v>70</v>
      </c>
      <c r="AU69" s="745"/>
      <c r="AV69" s="746"/>
      <c r="AW69" s="756" t="str">
        <f>AW1</f>
        <v>Thewie Staal</v>
      </c>
      <c r="AX69" s="757"/>
      <c r="AY69" s="757"/>
      <c r="AZ69" s="758"/>
      <c r="BA69" s="35"/>
      <c r="BB69" s="744" t="s">
        <v>70</v>
      </c>
      <c r="BC69" s="745"/>
      <c r="BD69" s="746"/>
      <c r="BE69" s="756" t="str">
        <f>AW1</f>
        <v>Thewie Staal</v>
      </c>
      <c r="BF69" s="757"/>
      <c r="BG69" s="757"/>
      <c r="BH69" s="758"/>
      <c r="BI69" s="744" t="s">
        <v>70</v>
      </c>
      <c r="BJ69" s="745"/>
      <c r="BK69" s="746"/>
      <c r="BL69" s="756" t="str">
        <f>BL1</f>
        <v>Ferry Kragten</v>
      </c>
      <c r="BM69" s="757"/>
      <c r="BN69" s="757"/>
      <c r="BO69" s="758"/>
      <c r="BP69" s="35"/>
      <c r="BQ69" s="744" t="s">
        <v>70</v>
      </c>
      <c r="BR69" s="745"/>
      <c r="BS69" s="746"/>
      <c r="BT69" s="756" t="str">
        <f>BL1</f>
        <v>Ferry Kragten</v>
      </c>
      <c r="BU69" s="757"/>
      <c r="BV69" s="757"/>
      <c r="BW69" s="758"/>
      <c r="BX69" s="744" t="s">
        <v>70</v>
      </c>
      <c r="BY69" s="745"/>
      <c r="BZ69" s="746"/>
      <c r="CA69" s="953" t="str">
        <f>CA1</f>
        <v>Ama Kora Souhuwat</v>
      </c>
      <c r="CB69" s="954"/>
      <c r="CC69" s="954"/>
      <c r="CD69" s="955"/>
      <c r="CE69" s="35"/>
      <c r="CF69" s="744" t="s">
        <v>70</v>
      </c>
      <c r="CG69" s="745"/>
      <c r="CH69" s="746"/>
      <c r="CI69" s="953" t="str">
        <f>CA1</f>
        <v>Ama Kora Souhuwat</v>
      </c>
      <c r="CJ69" s="954"/>
      <c r="CK69" s="954"/>
      <c r="CL69" s="955"/>
      <c r="CM69" s="744" t="s">
        <v>70</v>
      </c>
      <c r="CN69" s="745"/>
      <c r="CO69" s="746"/>
      <c r="CP69" s="756" t="str">
        <f>CP1</f>
        <v>Gert Jan Moraal</v>
      </c>
      <c r="CQ69" s="757"/>
      <c r="CR69" s="757"/>
      <c r="CS69" s="758"/>
      <c r="CT69" s="35"/>
      <c r="CU69" s="744" t="s">
        <v>70</v>
      </c>
      <c r="CV69" s="745"/>
      <c r="CW69" s="746"/>
      <c r="CX69" s="810" t="str">
        <f>CP1</f>
        <v>Gert Jan Moraal</v>
      </c>
      <c r="CY69" s="811"/>
      <c r="CZ69" s="811"/>
      <c r="DA69" s="812"/>
      <c r="DB69" s="744" t="s">
        <v>70</v>
      </c>
      <c r="DC69" s="745"/>
      <c r="DD69" s="746"/>
      <c r="DE69" s="756" t="str">
        <f>DE1</f>
        <v>Cees v. Kranenburg</v>
      </c>
      <c r="DF69" s="757"/>
      <c r="DG69" s="757"/>
      <c r="DH69" s="758"/>
      <c r="DI69" s="35"/>
      <c r="DJ69" s="744" t="s">
        <v>70</v>
      </c>
      <c r="DK69" s="745"/>
      <c r="DL69" s="746"/>
      <c r="DM69" s="756" t="str">
        <f>DE1</f>
        <v>Cees v. Kranenburg</v>
      </c>
      <c r="DN69" s="757"/>
      <c r="DO69" s="757"/>
      <c r="DP69" s="758"/>
      <c r="DQ69" s="744" t="s">
        <v>70</v>
      </c>
      <c r="DR69" s="745"/>
      <c r="DS69" s="746"/>
      <c r="DT69" s="756" t="str">
        <f>DT1</f>
        <v>Wilco v. Dijk</v>
      </c>
      <c r="DU69" s="757"/>
      <c r="DV69" s="757"/>
      <c r="DW69" s="758"/>
      <c r="DX69" s="35"/>
      <c r="DY69" s="744" t="s">
        <v>70</v>
      </c>
      <c r="DZ69" s="745"/>
      <c r="EA69" s="746"/>
      <c r="EB69" s="756" t="str">
        <f>DT1</f>
        <v>Wilco v. Dijk</v>
      </c>
      <c r="EC69" s="757"/>
      <c r="ED69" s="757"/>
      <c r="EE69" s="758"/>
      <c r="EF69" s="744" t="s">
        <v>70</v>
      </c>
      <c r="EG69" s="745"/>
      <c r="EH69" s="746"/>
      <c r="EI69" s="756" t="str">
        <f>EI1</f>
        <v>Gerrit v/d Mijl</v>
      </c>
      <c r="EJ69" s="757"/>
      <c r="EK69" s="757"/>
      <c r="EL69" s="758"/>
      <c r="EM69" s="35"/>
      <c r="EN69" s="744" t="s">
        <v>70</v>
      </c>
      <c r="EO69" s="745"/>
      <c r="EP69" s="746"/>
      <c r="EQ69" s="756" t="str">
        <f>EI1</f>
        <v>Gerrit v/d Mijl</v>
      </c>
      <c r="ER69" s="757"/>
      <c r="ES69" s="757"/>
      <c r="ET69" s="758"/>
      <c r="EU69" s="744" t="s">
        <v>70</v>
      </c>
      <c r="EV69" s="745"/>
      <c r="EW69" s="746"/>
      <c r="EX69" s="756" t="str">
        <f>EX1</f>
        <v>Tjard/Mark</v>
      </c>
      <c r="EY69" s="757"/>
      <c r="EZ69" s="757"/>
      <c r="FA69" s="758"/>
      <c r="FB69" s="35"/>
      <c r="FC69" s="744" t="s">
        <v>70</v>
      </c>
      <c r="FD69" s="745"/>
      <c r="FE69" s="746"/>
      <c r="FF69" s="756" t="str">
        <f>EX1</f>
        <v>Tjard/Mark</v>
      </c>
      <c r="FG69" s="757"/>
      <c r="FH69" s="757"/>
      <c r="FI69" s="758"/>
      <c r="FJ69" s="744" t="s">
        <v>70</v>
      </c>
      <c r="FK69" s="745"/>
      <c r="FL69" s="746"/>
      <c r="FM69" s="756" t="str">
        <f>FM1</f>
        <v>Ron de Jager</v>
      </c>
      <c r="FN69" s="757"/>
      <c r="FO69" s="757"/>
      <c r="FP69" s="758"/>
      <c r="FQ69" s="35"/>
      <c r="FR69" s="744" t="s">
        <v>70</v>
      </c>
      <c r="FS69" s="745"/>
      <c r="FT69" s="746"/>
      <c r="FU69" s="756" t="str">
        <f>FM1</f>
        <v>Ron de Jager</v>
      </c>
      <c r="FV69" s="757"/>
      <c r="FW69" s="757"/>
      <c r="FX69" s="758"/>
    </row>
    <row r="70" spans="1:180" ht="11.45" customHeight="1" thickBot="1">
      <c r="A70" s="747"/>
      <c r="B70" s="748"/>
      <c r="C70" s="749"/>
      <c r="D70" s="847"/>
      <c r="E70" s="676"/>
      <c r="F70" s="676"/>
      <c r="G70" s="677"/>
      <c r="H70" s="35"/>
      <c r="I70" s="747"/>
      <c r="J70" s="748"/>
      <c r="K70" s="749"/>
      <c r="L70" s="851"/>
      <c r="M70" s="852"/>
      <c r="N70" s="852"/>
      <c r="O70" s="853"/>
      <c r="P70" s="747"/>
      <c r="Q70" s="748"/>
      <c r="R70" s="749"/>
      <c r="S70" s="759"/>
      <c r="T70" s="760"/>
      <c r="U70" s="760"/>
      <c r="V70" s="761"/>
      <c r="W70" s="35"/>
      <c r="X70" s="747"/>
      <c r="Y70" s="748"/>
      <c r="Z70" s="749"/>
      <c r="AA70" s="759"/>
      <c r="AB70" s="760"/>
      <c r="AC70" s="760"/>
      <c r="AD70" s="761"/>
      <c r="AE70" s="747"/>
      <c r="AF70" s="748"/>
      <c r="AG70" s="749"/>
      <c r="AH70" s="759"/>
      <c r="AI70" s="760"/>
      <c r="AJ70" s="760"/>
      <c r="AK70" s="761"/>
      <c r="AL70" s="35"/>
      <c r="AM70" s="747"/>
      <c r="AN70" s="748"/>
      <c r="AO70" s="749"/>
      <c r="AP70" s="759"/>
      <c r="AQ70" s="760"/>
      <c r="AR70" s="760"/>
      <c r="AS70" s="761"/>
      <c r="AT70" s="747"/>
      <c r="AU70" s="748"/>
      <c r="AV70" s="749"/>
      <c r="AW70" s="759"/>
      <c r="AX70" s="760"/>
      <c r="AY70" s="760"/>
      <c r="AZ70" s="761"/>
      <c r="BA70" s="35"/>
      <c r="BB70" s="747"/>
      <c r="BC70" s="748"/>
      <c r="BD70" s="749"/>
      <c r="BE70" s="759"/>
      <c r="BF70" s="760"/>
      <c r="BG70" s="760"/>
      <c r="BH70" s="761"/>
      <c r="BI70" s="747"/>
      <c r="BJ70" s="748"/>
      <c r="BK70" s="749"/>
      <c r="BL70" s="759"/>
      <c r="BM70" s="760"/>
      <c r="BN70" s="760"/>
      <c r="BO70" s="761"/>
      <c r="BP70" s="35"/>
      <c r="BQ70" s="747"/>
      <c r="BR70" s="748"/>
      <c r="BS70" s="749"/>
      <c r="BT70" s="759"/>
      <c r="BU70" s="760"/>
      <c r="BV70" s="760"/>
      <c r="BW70" s="761"/>
      <c r="BX70" s="747"/>
      <c r="BY70" s="748"/>
      <c r="BZ70" s="749"/>
      <c r="CA70" s="956"/>
      <c r="CB70" s="957"/>
      <c r="CC70" s="957"/>
      <c r="CD70" s="958"/>
      <c r="CE70" s="35"/>
      <c r="CF70" s="747"/>
      <c r="CG70" s="748"/>
      <c r="CH70" s="749"/>
      <c r="CI70" s="956"/>
      <c r="CJ70" s="957"/>
      <c r="CK70" s="957"/>
      <c r="CL70" s="958"/>
      <c r="CM70" s="747"/>
      <c r="CN70" s="748"/>
      <c r="CO70" s="749"/>
      <c r="CP70" s="759"/>
      <c r="CQ70" s="760"/>
      <c r="CR70" s="760"/>
      <c r="CS70" s="761"/>
      <c r="CT70" s="35"/>
      <c r="CU70" s="747"/>
      <c r="CV70" s="748"/>
      <c r="CW70" s="749"/>
      <c r="CX70" s="813"/>
      <c r="CY70" s="814"/>
      <c r="CZ70" s="814"/>
      <c r="DA70" s="815"/>
      <c r="DB70" s="747"/>
      <c r="DC70" s="748"/>
      <c r="DD70" s="749"/>
      <c r="DE70" s="759"/>
      <c r="DF70" s="760"/>
      <c r="DG70" s="760"/>
      <c r="DH70" s="761"/>
      <c r="DI70" s="35"/>
      <c r="DJ70" s="747"/>
      <c r="DK70" s="748"/>
      <c r="DL70" s="749"/>
      <c r="DM70" s="759"/>
      <c r="DN70" s="760"/>
      <c r="DO70" s="760"/>
      <c r="DP70" s="761"/>
      <c r="DQ70" s="747"/>
      <c r="DR70" s="748"/>
      <c r="DS70" s="749"/>
      <c r="DT70" s="759"/>
      <c r="DU70" s="760"/>
      <c r="DV70" s="760"/>
      <c r="DW70" s="761"/>
      <c r="DX70" s="35"/>
      <c r="DY70" s="747"/>
      <c r="DZ70" s="748"/>
      <c r="EA70" s="749"/>
      <c r="EB70" s="759"/>
      <c r="EC70" s="760"/>
      <c r="ED70" s="760"/>
      <c r="EE70" s="761"/>
      <c r="EF70" s="747"/>
      <c r="EG70" s="748"/>
      <c r="EH70" s="749"/>
      <c r="EI70" s="759"/>
      <c r="EJ70" s="760"/>
      <c r="EK70" s="760"/>
      <c r="EL70" s="761"/>
      <c r="EM70" s="35"/>
      <c r="EN70" s="747"/>
      <c r="EO70" s="748"/>
      <c r="EP70" s="749"/>
      <c r="EQ70" s="759"/>
      <c r="ER70" s="760"/>
      <c r="ES70" s="760"/>
      <c r="ET70" s="761"/>
      <c r="EU70" s="747"/>
      <c r="EV70" s="748"/>
      <c r="EW70" s="749"/>
      <c r="EX70" s="759"/>
      <c r="EY70" s="760"/>
      <c r="EZ70" s="760"/>
      <c r="FA70" s="761"/>
      <c r="FB70" s="35"/>
      <c r="FC70" s="747"/>
      <c r="FD70" s="748"/>
      <c r="FE70" s="749"/>
      <c r="FF70" s="759"/>
      <c r="FG70" s="760"/>
      <c r="FH70" s="760"/>
      <c r="FI70" s="761"/>
      <c r="FJ70" s="747"/>
      <c r="FK70" s="748"/>
      <c r="FL70" s="749"/>
      <c r="FM70" s="759"/>
      <c r="FN70" s="760"/>
      <c r="FO70" s="760"/>
      <c r="FP70" s="761"/>
      <c r="FQ70" s="35"/>
      <c r="FR70" s="747"/>
      <c r="FS70" s="748"/>
      <c r="FT70" s="749"/>
      <c r="FU70" s="759"/>
      <c r="FV70" s="760"/>
      <c r="FW70" s="760"/>
      <c r="FX70" s="761"/>
    </row>
    <row r="71" spans="1:180" ht="11.45" customHeight="1">
      <c r="A71" s="744" t="s">
        <v>71</v>
      </c>
      <c r="B71" s="745"/>
      <c r="C71" s="746"/>
      <c r="D71" s="756" t="str">
        <f>D3</f>
        <v>AZ</v>
      </c>
      <c r="E71" s="757"/>
      <c r="F71" s="757"/>
      <c r="G71" s="758"/>
      <c r="H71" s="35"/>
      <c r="I71" s="744" t="s">
        <v>71</v>
      </c>
      <c r="J71" s="745"/>
      <c r="K71" s="746"/>
      <c r="L71" s="872" t="str">
        <f>D3</f>
        <v>AZ</v>
      </c>
      <c r="M71" s="873"/>
      <c r="N71" s="873"/>
      <c r="O71" s="874"/>
      <c r="P71" s="744" t="s">
        <v>71</v>
      </c>
      <c r="Q71" s="745"/>
      <c r="R71" s="746"/>
      <c r="S71" s="756" t="str">
        <f>S3</f>
        <v>Roda JC</v>
      </c>
      <c r="T71" s="757"/>
      <c r="U71" s="757"/>
      <c r="V71" s="758"/>
      <c r="W71" s="35"/>
      <c r="X71" s="744" t="s">
        <v>71</v>
      </c>
      <c r="Y71" s="745"/>
      <c r="Z71" s="746"/>
      <c r="AA71" s="756" t="str">
        <f>S3</f>
        <v>Roda JC</v>
      </c>
      <c r="AB71" s="757"/>
      <c r="AC71" s="757"/>
      <c r="AD71" s="758"/>
      <c r="AE71" s="914" t="s">
        <v>71</v>
      </c>
      <c r="AF71" s="915"/>
      <c r="AG71" s="916"/>
      <c r="AH71" s="756" t="str">
        <f>AH3</f>
        <v>NAC Breda</v>
      </c>
      <c r="AI71" s="757"/>
      <c r="AJ71" s="757"/>
      <c r="AK71" s="758"/>
      <c r="AL71" s="35"/>
      <c r="AM71" s="744" t="s">
        <v>71</v>
      </c>
      <c r="AN71" s="745"/>
      <c r="AO71" s="746"/>
      <c r="AP71" s="756" t="str">
        <f>AH3</f>
        <v>NAC Breda</v>
      </c>
      <c r="AQ71" s="757"/>
      <c r="AR71" s="757"/>
      <c r="AS71" s="758"/>
      <c r="AT71" s="744" t="s">
        <v>71</v>
      </c>
      <c r="AU71" s="745"/>
      <c r="AV71" s="746"/>
      <c r="AW71" s="756" t="str">
        <f>AW3</f>
        <v>Fortuna Sittard</v>
      </c>
      <c r="AX71" s="757"/>
      <c r="AY71" s="757"/>
      <c r="AZ71" s="758"/>
      <c r="BA71" s="35"/>
      <c r="BB71" s="744" t="s">
        <v>71</v>
      </c>
      <c r="BC71" s="745"/>
      <c r="BD71" s="746"/>
      <c r="BE71" s="756" t="str">
        <f>AW3</f>
        <v>Fortuna Sittard</v>
      </c>
      <c r="BF71" s="757"/>
      <c r="BG71" s="757"/>
      <c r="BH71" s="758"/>
      <c r="BI71" s="744" t="s">
        <v>71</v>
      </c>
      <c r="BJ71" s="745"/>
      <c r="BK71" s="746"/>
      <c r="BL71" s="756" t="str">
        <f>BL3</f>
        <v>RC Genk</v>
      </c>
      <c r="BM71" s="757"/>
      <c r="BN71" s="757"/>
      <c r="BO71" s="758"/>
      <c r="BP71" s="35"/>
      <c r="BQ71" s="744" t="s">
        <v>71</v>
      </c>
      <c r="BR71" s="745"/>
      <c r="BS71" s="746"/>
      <c r="BT71" s="756" t="str">
        <f>BL3</f>
        <v>RC Genk</v>
      </c>
      <c r="BU71" s="757"/>
      <c r="BV71" s="757"/>
      <c r="BW71" s="758"/>
      <c r="BX71" s="744" t="s">
        <v>71</v>
      </c>
      <c r="BY71" s="745"/>
      <c r="BZ71" s="746"/>
      <c r="CA71" s="953" t="str">
        <f>CA3</f>
        <v>CVV Vriendenschaar</v>
      </c>
      <c r="CB71" s="954"/>
      <c r="CC71" s="954"/>
      <c r="CD71" s="955"/>
      <c r="CE71" s="35"/>
      <c r="CF71" s="744" t="s">
        <v>71</v>
      </c>
      <c r="CG71" s="745"/>
      <c r="CH71" s="746"/>
      <c r="CI71" s="953" t="str">
        <f>CA3</f>
        <v>CVV Vriendenschaar</v>
      </c>
      <c r="CJ71" s="954"/>
      <c r="CK71" s="954"/>
      <c r="CL71" s="955"/>
      <c r="CM71" s="744" t="s">
        <v>71</v>
      </c>
      <c r="CN71" s="745"/>
      <c r="CO71" s="746"/>
      <c r="CP71" s="756" t="str">
        <f>CP3</f>
        <v>Vitesse/AGOVV</v>
      </c>
      <c r="CQ71" s="757"/>
      <c r="CR71" s="757"/>
      <c r="CS71" s="758"/>
      <c r="CT71" s="35"/>
      <c r="CU71" s="744" t="s">
        <v>71</v>
      </c>
      <c r="CV71" s="745"/>
      <c r="CW71" s="746"/>
      <c r="CX71" s="810" t="str">
        <f>CP3</f>
        <v>Vitesse/AGOVV</v>
      </c>
      <c r="CY71" s="811"/>
      <c r="CZ71" s="811"/>
      <c r="DA71" s="812"/>
      <c r="DB71" s="744" t="s">
        <v>71</v>
      </c>
      <c r="DC71" s="745"/>
      <c r="DD71" s="746"/>
      <c r="DE71" s="756" t="str">
        <f>DE3</f>
        <v>Willem II / RKC</v>
      </c>
      <c r="DF71" s="757"/>
      <c r="DG71" s="757"/>
      <c r="DH71" s="758"/>
      <c r="DI71" s="35"/>
      <c r="DJ71" s="744" t="s">
        <v>71</v>
      </c>
      <c r="DK71" s="745"/>
      <c r="DL71" s="746"/>
      <c r="DM71" s="756" t="str">
        <f>DE3</f>
        <v>Willem II / RKC</v>
      </c>
      <c r="DN71" s="757"/>
      <c r="DO71" s="757"/>
      <c r="DP71" s="758"/>
      <c r="DQ71" s="744" t="s">
        <v>71</v>
      </c>
      <c r="DR71" s="745"/>
      <c r="DS71" s="746"/>
      <c r="DT71" s="756" t="str">
        <f>DT3</f>
        <v>Sparta Rotterdam</v>
      </c>
      <c r="DU71" s="757"/>
      <c r="DV71" s="757"/>
      <c r="DW71" s="758"/>
      <c r="DX71" s="35"/>
      <c r="DY71" s="744" t="s">
        <v>71</v>
      </c>
      <c r="DZ71" s="745"/>
      <c r="EA71" s="746"/>
      <c r="EB71" s="756" t="str">
        <f>DT3</f>
        <v>Sparta Rotterdam</v>
      </c>
      <c r="EC71" s="757"/>
      <c r="ED71" s="757"/>
      <c r="EE71" s="758"/>
      <c r="EF71" s="744" t="s">
        <v>71</v>
      </c>
      <c r="EG71" s="745"/>
      <c r="EH71" s="746"/>
      <c r="EI71" s="756" t="str">
        <f>EI3</f>
        <v>Roda JC</v>
      </c>
      <c r="EJ71" s="757"/>
      <c r="EK71" s="757"/>
      <c r="EL71" s="758"/>
      <c r="EM71" s="35"/>
      <c r="EN71" s="744" t="s">
        <v>71</v>
      </c>
      <c r="EO71" s="745"/>
      <c r="EP71" s="746"/>
      <c r="EQ71" s="756" t="str">
        <f>EI3</f>
        <v>Roda JC</v>
      </c>
      <c r="ER71" s="757"/>
      <c r="ES71" s="757"/>
      <c r="ET71" s="758"/>
      <c r="EU71" s="744" t="s">
        <v>71</v>
      </c>
      <c r="EV71" s="745"/>
      <c r="EW71" s="746"/>
      <c r="EX71" s="756" t="str">
        <f>EX3</f>
        <v>Lierse SK</v>
      </c>
      <c r="EY71" s="757"/>
      <c r="EZ71" s="757"/>
      <c r="FA71" s="758"/>
      <c r="FB71" s="35"/>
      <c r="FC71" s="744" t="s">
        <v>71</v>
      </c>
      <c r="FD71" s="745"/>
      <c r="FE71" s="746"/>
      <c r="FF71" s="756" t="str">
        <f>EX3</f>
        <v>Lierse SK</v>
      </c>
      <c r="FG71" s="757"/>
      <c r="FH71" s="757"/>
      <c r="FI71" s="758"/>
      <c r="FJ71" s="744" t="s">
        <v>71</v>
      </c>
      <c r="FK71" s="745"/>
      <c r="FL71" s="746"/>
      <c r="FM71" s="756" t="str">
        <f>FM3</f>
        <v>FC Den Bosch</v>
      </c>
      <c r="FN71" s="757"/>
      <c r="FO71" s="757"/>
      <c r="FP71" s="758"/>
      <c r="FQ71" s="35"/>
      <c r="FR71" s="744" t="s">
        <v>71</v>
      </c>
      <c r="FS71" s="745"/>
      <c r="FT71" s="746"/>
      <c r="FU71" s="756" t="str">
        <f>FM3</f>
        <v>FC Den Bosch</v>
      </c>
      <c r="FV71" s="757"/>
      <c r="FW71" s="757"/>
      <c r="FX71" s="758"/>
    </row>
    <row r="72" spans="1:180" ht="11.45" customHeight="1" thickBot="1">
      <c r="A72" s="786"/>
      <c r="B72" s="787"/>
      <c r="C72" s="788"/>
      <c r="D72" s="759"/>
      <c r="E72" s="760"/>
      <c r="F72" s="760"/>
      <c r="G72" s="761"/>
      <c r="I72" s="786"/>
      <c r="J72" s="787"/>
      <c r="K72" s="788"/>
      <c r="L72" s="875"/>
      <c r="M72" s="876"/>
      <c r="N72" s="876"/>
      <c r="O72" s="877"/>
      <c r="P72" s="786"/>
      <c r="Q72" s="787"/>
      <c r="R72" s="788"/>
      <c r="S72" s="759"/>
      <c r="T72" s="760"/>
      <c r="U72" s="760"/>
      <c r="V72" s="761"/>
      <c r="X72" s="786"/>
      <c r="Y72" s="787"/>
      <c r="Z72" s="788"/>
      <c r="AA72" s="759"/>
      <c r="AB72" s="760"/>
      <c r="AC72" s="760"/>
      <c r="AD72" s="761"/>
      <c r="AE72" s="917"/>
      <c r="AF72" s="918"/>
      <c r="AG72" s="919"/>
      <c r="AH72" s="759"/>
      <c r="AI72" s="760"/>
      <c r="AJ72" s="760"/>
      <c r="AK72" s="761"/>
      <c r="AM72" s="786"/>
      <c r="AN72" s="787"/>
      <c r="AO72" s="788"/>
      <c r="AP72" s="759"/>
      <c r="AQ72" s="760"/>
      <c r="AR72" s="760"/>
      <c r="AS72" s="761"/>
      <c r="AT72" s="786"/>
      <c r="AU72" s="787"/>
      <c r="AV72" s="788"/>
      <c r="AW72" s="759"/>
      <c r="AX72" s="760"/>
      <c r="AY72" s="760"/>
      <c r="AZ72" s="761"/>
      <c r="BB72" s="786"/>
      <c r="BC72" s="787"/>
      <c r="BD72" s="788"/>
      <c r="BE72" s="759"/>
      <c r="BF72" s="760"/>
      <c r="BG72" s="760"/>
      <c r="BH72" s="761"/>
      <c r="BI72" s="786"/>
      <c r="BJ72" s="787"/>
      <c r="BK72" s="788"/>
      <c r="BL72" s="759"/>
      <c r="BM72" s="760"/>
      <c r="BN72" s="760"/>
      <c r="BO72" s="761"/>
      <c r="BQ72" s="786"/>
      <c r="BR72" s="787"/>
      <c r="BS72" s="788"/>
      <c r="BT72" s="759"/>
      <c r="BU72" s="760"/>
      <c r="BV72" s="760"/>
      <c r="BW72" s="761"/>
      <c r="BX72" s="786"/>
      <c r="BY72" s="787"/>
      <c r="BZ72" s="788"/>
      <c r="CA72" s="956"/>
      <c r="CB72" s="957"/>
      <c r="CC72" s="957"/>
      <c r="CD72" s="958"/>
      <c r="CF72" s="786"/>
      <c r="CG72" s="787"/>
      <c r="CH72" s="788"/>
      <c r="CI72" s="956"/>
      <c r="CJ72" s="957"/>
      <c r="CK72" s="957"/>
      <c r="CL72" s="958"/>
      <c r="CM72" s="786"/>
      <c r="CN72" s="787"/>
      <c r="CO72" s="788"/>
      <c r="CP72" s="759"/>
      <c r="CQ72" s="760"/>
      <c r="CR72" s="760"/>
      <c r="CS72" s="761"/>
      <c r="CU72" s="786"/>
      <c r="CV72" s="787"/>
      <c r="CW72" s="788"/>
      <c r="CX72" s="813"/>
      <c r="CY72" s="814"/>
      <c r="CZ72" s="814"/>
      <c r="DA72" s="815"/>
      <c r="DB72" s="786"/>
      <c r="DC72" s="787"/>
      <c r="DD72" s="788"/>
      <c r="DE72" s="759"/>
      <c r="DF72" s="760"/>
      <c r="DG72" s="760"/>
      <c r="DH72" s="761"/>
      <c r="DJ72" s="786"/>
      <c r="DK72" s="787"/>
      <c r="DL72" s="788"/>
      <c r="DM72" s="759"/>
      <c r="DN72" s="760"/>
      <c r="DO72" s="760"/>
      <c r="DP72" s="761"/>
      <c r="DQ72" s="786"/>
      <c r="DR72" s="787"/>
      <c r="DS72" s="788"/>
      <c r="DT72" s="759"/>
      <c r="DU72" s="760"/>
      <c r="DV72" s="760"/>
      <c r="DW72" s="761"/>
      <c r="DY72" s="786"/>
      <c r="DZ72" s="787"/>
      <c r="EA72" s="788"/>
      <c r="EB72" s="759"/>
      <c r="EC72" s="760"/>
      <c r="ED72" s="760"/>
      <c r="EE72" s="761"/>
      <c r="EF72" s="786"/>
      <c r="EG72" s="787"/>
      <c r="EH72" s="788"/>
      <c r="EI72" s="759"/>
      <c r="EJ72" s="760"/>
      <c r="EK72" s="760"/>
      <c r="EL72" s="761"/>
      <c r="EN72" s="786"/>
      <c r="EO72" s="787"/>
      <c r="EP72" s="788"/>
      <c r="EQ72" s="759"/>
      <c r="ER72" s="760"/>
      <c r="ES72" s="760"/>
      <c r="ET72" s="761"/>
      <c r="EU72" s="786"/>
      <c r="EV72" s="787"/>
      <c r="EW72" s="788"/>
      <c r="EX72" s="759"/>
      <c r="EY72" s="760"/>
      <c r="EZ72" s="760"/>
      <c r="FA72" s="761"/>
      <c r="FC72" s="786"/>
      <c r="FD72" s="787"/>
      <c r="FE72" s="788"/>
      <c r="FF72" s="759"/>
      <c r="FG72" s="760"/>
      <c r="FH72" s="760"/>
      <c r="FI72" s="761"/>
      <c r="FJ72" s="786"/>
      <c r="FK72" s="787"/>
      <c r="FL72" s="788"/>
      <c r="FM72" s="759"/>
      <c r="FN72" s="760"/>
      <c r="FO72" s="760"/>
      <c r="FP72" s="761"/>
      <c r="FR72" s="786"/>
      <c r="FS72" s="787"/>
      <c r="FT72" s="788"/>
      <c r="FU72" s="759"/>
      <c r="FV72" s="760"/>
      <c r="FW72" s="760"/>
      <c r="FX72" s="761"/>
    </row>
    <row r="73" spans="1:180" ht="11.45" customHeight="1">
      <c r="A73" s="658" t="s">
        <v>81</v>
      </c>
      <c r="B73" s="659"/>
      <c r="C73" s="659"/>
      <c r="D73" s="660"/>
      <c r="E73" s="860"/>
      <c r="F73" s="861"/>
      <c r="G73" s="862"/>
      <c r="I73" s="658" t="s">
        <v>81</v>
      </c>
      <c r="J73" s="659"/>
      <c r="K73" s="659"/>
      <c r="L73" s="660"/>
      <c r="M73" s="860"/>
      <c r="N73" s="861"/>
      <c r="O73" s="862"/>
      <c r="P73" s="658" t="s">
        <v>81</v>
      </c>
      <c r="Q73" s="659"/>
      <c r="R73" s="659"/>
      <c r="S73" s="660"/>
      <c r="T73" s="896"/>
      <c r="U73" s="897"/>
      <c r="V73" s="898"/>
      <c r="X73" s="658" t="s">
        <v>81</v>
      </c>
      <c r="Y73" s="659"/>
      <c r="Z73" s="659"/>
      <c r="AA73" s="660"/>
      <c r="AB73" s="903"/>
      <c r="AC73" s="904"/>
      <c r="AD73" s="905"/>
      <c r="AE73" s="715" t="s">
        <v>81</v>
      </c>
      <c r="AF73" s="716"/>
      <c r="AG73" s="716"/>
      <c r="AH73" s="717"/>
      <c r="AI73" s="721"/>
      <c r="AJ73" s="722"/>
      <c r="AK73" s="723"/>
      <c r="AM73" s="658" t="s">
        <v>81</v>
      </c>
      <c r="AN73" s="659"/>
      <c r="AO73" s="659"/>
      <c r="AP73" s="660"/>
      <c r="AQ73" s="701"/>
      <c r="AR73" s="702"/>
      <c r="AS73" s="703"/>
      <c r="AT73" s="658" t="s">
        <v>81</v>
      </c>
      <c r="AU73" s="659"/>
      <c r="AV73" s="659"/>
      <c r="AW73" s="660"/>
      <c r="AX73" s="678"/>
      <c r="AY73" s="679"/>
      <c r="AZ73" s="680"/>
      <c r="BB73" s="658" t="s">
        <v>81</v>
      </c>
      <c r="BC73" s="659"/>
      <c r="BD73" s="659"/>
      <c r="BE73" s="660"/>
      <c r="BF73" s="678"/>
      <c r="BG73" s="679"/>
      <c r="BH73" s="680"/>
      <c r="BI73" s="658" t="s">
        <v>81</v>
      </c>
      <c r="BJ73" s="659"/>
      <c r="BK73" s="659"/>
      <c r="BL73" s="660"/>
      <c r="BM73" s="707"/>
      <c r="BN73" s="708"/>
      <c r="BO73" s="709"/>
      <c r="BQ73" s="658" t="s">
        <v>81</v>
      </c>
      <c r="BR73" s="659"/>
      <c r="BS73" s="659"/>
      <c r="BT73" s="660"/>
      <c r="BU73" s="707"/>
      <c r="BV73" s="708"/>
      <c r="BW73" s="709"/>
      <c r="BX73" s="658" t="s">
        <v>81</v>
      </c>
      <c r="BY73" s="659"/>
      <c r="BZ73" s="659"/>
      <c r="CA73" s="660"/>
      <c r="CB73" s="774"/>
      <c r="CC73" s="775"/>
      <c r="CD73" s="776"/>
      <c r="CF73" s="658" t="s">
        <v>81</v>
      </c>
      <c r="CG73" s="659"/>
      <c r="CH73" s="659"/>
      <c r="CI73" s="660"/>
      <c r="CJ73" s="774"/>
      <c r="CK73" s="775"/>
      <c r="CL73" s="776"/>
      <c r="CM73" s="658" t="s">
        <v>81</v>
      </c>
      <c r="CN73" s="659"/>
      <c r="CO73" s="659"/>
      <c r="CP73" s="660"/>
      <c r="CQ73" s="768"/>
      <c r="CR73" s="769"/>
      <c r="CS73" s="770"/>
      <c r="CU73" s="658" t="s">
        <v>81</v>
      </c>
      <c r="CV73" s="659"/>
      <c r="CW73" s="659"/>
      <c r="CX73" s="660"/>
      <c r="CY73" s="780"/>
      <c r="CZ73" s="781"/>
      <c r="DA73" s="782"/>
      <c r="DB73" s="658" t="s">
        <v>81</v>
      </c>
      <c r="DC73" s="659"/>
      <c r="DD73" s="659"/>
      <c r="DE73" s="660"/>
      <c r="DF73" s="731"/>
      <c r="DG73" s="732"/>
      <c r="DH73" s="733"/>
      <c r="DJ73" s="658" t="s">
        <v>81</v>
      </c>
      <c r="DK73" s="659"/>
      <c r="DL73" s="659"/>
      <c r="DM73" s="660"/>
      <c r="DN73" s="731"/>
      <c r="DO73" s="732"/>
      <c r="DP73" s="733"/>
      <c r="DQ73" s="658" t="s">
        <v>81</v>
      </c>
      <c r="DR73" s="659"/>
      <c r="DS73" s="659"/>
      <c r="DT73" s="660"/>
      <c r="DU73" s="731"/>
      <c r="DV73" s="732"/>
      <c r="DW73" s="733"/>
      <c r="DY73" s="658" t="s">
        <v>81</v>
      </c>
      <c r="DZ73" s="659"/>
      <c r="EA73" s="659"/>
      <c r="EB73" s="660"/>
      <c r="EC73" s="731"/>
      <c r="ED73" s="732"/>
      <c r="EE73" s="733"/>
      <c r="EF73" s="658" t="s">
        <v>81</v>
      </c>
      <c r="EG73" s="659"/>
      <c r="EH73" s="659"/>
      <c r="EI73" s="660"/>
      <c r="EJ73" s="731"/>
      <c r="EK73" s="732"/>
      <c r="EL73" s="733"/>
      <c r="EN73" s="658" t="s">
        <v>81</v>
      </c>
      <c r="EO73" s="659"/>
      <c r="EP73" s="659"/>
      <c r="EQ73" s="660"/>
      <c r="ER73" s="731"/>
      <c r="ES73" s="732"/>
      <c r="ET73" s="733"/>
      <c r="EU73" s="658" t="s">
        <v>81</v>
      </c>
      <c r="EV73" s="659"/>
      <c r="EW73" s="659"/>
      <c r="EX73" s="660"/>
      <c r="EY73" s="731"/>
      <c r="EZ73" s="732"/>
      <c r="FA73" s="733"/>
      <c r="FC73" s="658" t="s">
        <v>81</v>
      </c>
      <c r="FD73" s="659"/>
      <c r="FE73" s="659"/>
      <c r="FF73" s="660"/>
      <c r="FG73" s="731"/>
      <c r="FH73" s="732"/>
      <c r="FI73" s="733"/>
      <c r="FJ73" s="658" t="s">
        <v>81</v>
      </c>
      <c r="FK73" s="659"/>
      <c r="FL73" s="659"/>
      <c r="FM73" s="660"/>
      <c r="FN73" s="731"/>
      <c r="FO73" s="732"/>
      <c r="FP73" s="733"/>
      <c r="FR73" s="658" t="s">
        <v>81</v>
      </c>
      <c r="FS73" s="659"/>
      <c r="FT73" s="659"/>
      <c r="FU73" s="660"/>
      <c r="FV73" s="731"/>
      <c r="FW73" s="732"/>
      <c r="FX73" s="733"/>
    </row>
    <row r="74" spans="1:180" ht="11.45" customHeight="1" thickBot="1">
      <c r="A74" s="661"/>
      <c r="B74" s="662"/>
      <c r="C74" s="662"/>
      <c r="D74" s="663"/>
      <c r="E74" s="863"/>
      <c r="F74" s="864"/>
      <c r="G74" s="865"/>
      <c r="I74" s="661"/>
      <c r="J74" s="662"/>
      <c r="K74" s="662"/>
      <c r="L74" s="663"/>
      <c r="M74" s="863"/>
      <c r="N74" s="864"/>
      <c r="O74" s="865"/>
      <c r="P74" s="661"/>
      <c r="Q74" s="662"/>
      <c r="R74" s="662"/>
      <c r="S74" s="663"/>
      <c r="T74" s="899"/>
      <c r="U74" s="900"/>
      <c r="V74" s="901"/>
      <c r="X74" s="661"/>
      <c r="Y74" s="662"/>
      <c r="Z74" s="662"/>
      <c r="AA74" s="663"/>
      <c r="AB74" s="906"/>
      <c r="AC74" s="907"/>
      <c r="AD74" s="908"/>
      <c r="AE74" s="718"/>
      <c r="AF74" s="719"/>
      <c r="AG74" s="719"/>
      <c r="AH74" s="720"/>
      <c r="AI74" s="724"/>
      <c r="AJ74" s="725"/>
      <c r="AK74" s="726"/>
      <c r="AM74" s="661"/>
      <c r="AN74" s="662"/>
      <c r="AO74" s="662"/>
      <c r="AP74" s="663"/>
      <c r="AQ74" s="704"/>
      <c r="AR74" s="705"/>
      <c r="AS74" s="706"/>
      <c r="AT74" s="661"/>
      <c r="AU74" s="662"/>
      <c r="AV74" s="662"/>
      <c r="AW74" s="663"/>
      <c r="AX74" s="681"/>
      <c r="AY74" s="682"/>
      <c r="AZ74" s="683"/>
      <c r="BB74" s="661"/>
      <c r="BC74" s="662"/>
      <c r="BD74" s="662"/>
      <c r="BE74" s="663"/>
      <c r="BF74" s="681"/>
      <c r="BG74" s="682"/>
      <c r="BH74" s="683"/>
      <c r="BI74" s="661"/>
      <c r="BJ74" s="662"/>
      <c r="BK74" s="662"/>
      <c r="BL74" s="663"/>
      <c r="BM74" s="710"/>
      <c r="BN74" s="711"/>
      <c r="BO74" s="712"/>
      <c r="BQ74" s="661"/>
      <c r="BR74" s="662"/>
      <c r="BS74" s="662"/>
      <c r="BT74" s="663"/>
      <c r="BU74" s="710"/>
      <c r="BV74" s="711"/>
      <c r="BW74" s="712"/>
      <c r="BX74" s="661"/>
      <c r="BY74" s="662"/>
      <c r="BZ74" s="662"/>
      <c r="CA74" s="663"/>
      <c r="CB74" s="777"/>
      <c r="CC74" s="778"/>
      <c r="CD74" s="779"/>
      <c r="CF74" s="661"/>
      <c r="CG74" s="662"/>
      <c r="CH74" s="662"/>
      <c r="CI74" s="663"/>
      <c r="CJ74" s="777"/>
      <c r="CK74" s="778"/>
      <c r="CL74" s="779"/>
      <c r="CM74" s="661"/>
      <c r="CN74" s="662"/>
      <c r="CO74" s="662"/>
      <c r="CP74" s="663"/>
      <c r="CQ74" s="771"/>
      <c r="CR74" s="772"/>
      <c r="CS74" s="773"/>
      <c r="CU74" s="661"/>
      <c r="CV74" s="662"/>
      <c r="CW74" s="662"/>
      <c r="CX74" s="663"/>
      <c r="CY74" s="783"/>
      <c r="CZ74" s="784"/>
      <c r="DA74" s="785"/>
      <c r="DB74" s="661"/>
      <c r="DC74" s="662"/>
      <c r="DD74" s="662"/>
      <c r="DE74" s="663"/>
      <c r="DF74" s="734"/>
      <c r="DG74" s="735"/>
      <c r="DH74" s="736"/>
      <c r="DJ74" s="661"/>
      <c r="DK74" s="662"/>
      <c r="DL74" s="662"/>
      <c r="DM74" s="663"/>
      <c r="DN74" s="734"/>
      <c r="DO74" s="735"/>
      <c r="DP74" s="736"/>
      <c r="DQ74" s="661"/>
      <c r="DR74" s="662"/>
      <c r="DS74" s="662"/>
      <c r="DT74" s="663"/>
      <c r="DU74" s="734"/>
      <c r="DV74" s="735"/>
      <c r="DW74" s="736"/>
      <c r="DY74" s="661"/>
      <c r="DZ74" s="662"/>
      <c r="EA74" s="662"/>
      <c r="EB74" s="663"/>
      <c r="EC74" s="734"/>
      <c r="ED74" s="735"/>
      <c r="EE74" s="736"/>
      <c r="EF74" s="661"/>
      <c r="EG74" s="662"/>
      <c r="EH74" s="662"/>
      <c r="EI74" s="663"/>
      <c r="EJ74" s="734"/>
      <c r="EK74" s="735"/>
      <c r="EL74" s="736"/>
      <c r="EN74" s="661"/>
      <c r="EO74" s="662"/>
      <c r="EP74" s="662"/>
      <c r="EQ74" s="663"/>
      <c r="ER74" s="734"/>
      <c r="ES74" s="735"/>
      <c r="ET74" s="736"/>
      <c r="EU74" s="661"/>
      <c r="EV74" s="662"/>
      <c r="EW74" s="662"/>
      <c r="EX74" s="663"/>
      <c r="EY74" s="734"/>
      <c r="EZ74" s="735"/>
      <c r="FA74" s="736"/>
      <c r="FC74" s="661"/>
      <c r="FD74" s="662"/>
      <c r="FE74" s="662"/>
      <c r="FF74" s="663"/>
      <c r="FG74" s="734"/>
      <c r="FH74" s="735"/>
      <c r="FI74" s="736"/>
      <c r="FJ74" s="661"/>
      <c r="FK74" s="662"/>
      <c r="FL74" s="662"/>
      <c r="FM74" s="663"/>
      <c r="FN74" s="734"/>
      <c r="FO74" s="735"/>
      <c r="FP74" s="736"/>
      <c r="FR74" s="661"/>
      <c r="FS74" s="662"/>
      <c r="FT74" s="662"/>
      <c r="FU74" s="663"/>
      <c r="FV74" s="734"/>
      <c r="FW74" s="735"/>
      <c r="FX74" s="736"/>
    </row>
    <row r="75" spans="1:180" ht="11.45" customHeight="1">
      <c r="A75" s="878"/>
      <c r="B75" s="879"/>
      <c r="C75" s="857"/>
      <c r="D75" s="690" t="s">
        <v>72</v>
      </c>
      <c r="E75" s="878"/>
      <c r="F75" s="879"/>
      <c r="G75" s="857"/>
      <c r="I75" s="878"/>
      <c r="J75" s="879"/>
      <c r="K75" s="857"/>
      <c r="L75" s="690" t="s">
        <v>72</v>
      </c>
      <c r="M75" s="878"/>
      <c r="N75" s="879"/>
      <c r="O75" s="857"/>
      <c r="P75" s="891"/>
      <c r="Q75" s="892"/>
      <c r="R75" s="889"/>
      <c r="S75" s="690" t="s">
        <v>72</v>
      </c>
      <c r="T75" s="891"/>
      <c r="U75" s="892"/>
      <c r="V75" s="889"/>
      <c r="X75" s="885"/>
      <c r="Y75" s="886"/>
      <c r="Z75" s="836"/>
      <c r="AA75" s="690" t="s">
        <v>72</v>
      </c>
      <c r="AB75" s="885"/>
      <c r="AC75" s="886"/>
      <c r="AD75" s="836"/>
      <c r="AE75" s="909"/>
      <c r="AF75" s="910"/>
      <c r="AG75" s="841"/>
      <c r="AH75" s="690" t="s">
        <v>72</v>
      </c>
      <c r="AI75" s="909"/>
      <c r="AJ75" s="910"/>
      <c r="AK75" s="841"/>
      <c r="AM75" s="909"/>
      <c r="AN75" s="910"/>
      <c r="AO75" s="841"/>
      <c r="AP75" s="690" t="s">
        <v>72</v>
      </c>
      <c r="AQ75" s="909"/>
      <c r="AR75" s="910"/>
      <c r="AS75" s="841"/>
      <c r="AT75" s="928"/>
      <c r="AU75" s="929"/>
      <c r="AV75" s="930"/>
      <c r="AW75" s="690" t="s">
        <v>72</v>
      </c>
      <c r="AX75" s="928"/>
      <c r="AY75" s="929"/>
      <c r="AZ75" s="930"/>
      <c r="BB75" s="928"/>
      <c r="BC75" s="929"/>
      <c r="BD75" s="930"/>
      <c r="BE75" s="690" t="s">
        <v>72</v>
      </c>
      <c r="BF75" s="928"/>
      <c r="BG75" s="929"/>
      <c r="BH75" s="930"/>
      <c r="BI75" s="940"/>
      <c r="BJ75" s="941"/>
      <c r="BK75" s="942"/>
      <c r="BL75" s="690" t="s">
        <v>72</v>
      </c>
      <c r="BM75" s="940"/>
      <c r="BN75" s="941"/>
      <c r="BO75" s="942"/>
      <c r="BQ75" s="947"/>
      <c r="BR75" s="948"/>
      <c r="BS75" s="949"/>
      <c r="BT75" s="690" t="s">
        <v>72</v>
      </c>
      <c r="BU75" s="940"/>
      <c r="BV75" s="941"/>
      <c r="BW75" s="942"/>
      <c r="BX75" s="737"/>
      <c r="BY75" s="738"/>
      <c r="BZ75" s="739"/>
      <c r="CA75" s="690" t="s">
        <v>72</v>
      </c>
      <c r="CB75" s="737"/>
      <c r="CC75" s="738"/>
      <c r="CD75" s="739"/>
      <c r="CF75" s="737"/>
      <c r="CG75" s="738"/>
      <c r="CH75" s="739"/>
      <c r="CI75" s="690" t="s">
        <v>72</v>
      </c>
      <c r="CJ75" s="737"/>
      <c r="CK75" s="738"/>
      <c r="CL75" s="739"/>
      <c r="CM75" s="962"/>
      <c r="CN75" s="963"/>
      <c r="CO75" s="964"/>
      <c r="CP75" s="690" t="s">
        <v>72</v>
      </c>
      <c r="CQ75" s="962"/>
      <c r="CR75" s="963"/>
      <c r="CS75" s="964"/>
      <c r="CU75" s="975"/>
      <c r="CV75" s="976"/>
      <c r="CW75" s="830"/>
      <c r="CX75" s="690" t="s">
        <v>72</v>
      </c>
      <c r="CY75" s="816"/>
      <c r="CZ75" s="817"/>
      <c r="DA75" s="818"/>
      <c r="DB75" s="737"/>
      <c r="DC75" s="738"/>
      <c r="DD75" s="739"/>
      <c r="DE75" s="690" t="s">
        <v>72</v>
      </c>
      <c r="DF75" s="737"/>
      <c r="DG75" s="738"/>
      <c r="DH75" s="739"/>
      <c r="DJ75" s="737"/>
      <c r="DK75" s="738"/>
      <c r="DL75" s="739"/>
      <c r="DM75" s="690" t="s">
        <v>72</v>
      </c>
      <c r="DN75" s="737"/>
      <c r="DO75" s="738"/>
      <c r="DP75" s="739"/>
      <c r="DQ75" s="791"/>
      <c r="DR75" s="792"/>
      <c r="DS75" s="793"/>
      <c r="DT75" s="690" t="s">
        <v>72</v>
      </c>
      <c r="DU75" s="737"/>
      <c r="DV75" s="738"/>
      <c r="DW75" s="739"/>
      <c r="DY75" s="737"/>
      <c r="DZ75" s="738"/>
      <c r="EA75" s="739"/>
      <c r="EB75" s="690" t="s">
        <v>72</v>
      </c>
      <c r="EC75" s="737"/>
      <c r="ED75" s="738"/>
      <c r="EE75" s="739"/>
      <c r="EF75" s="737"/>
      <c r="EG75" s="738"/>
      <c r="EH75" s="739"/>
      <c r="EI75" s="690" t="s">
        <v>72</v>
      </c>
      <c r="EJ75" s="737"/>
      <c r="EK75" s="738"/>
      <c r="EL75" s="739"/>
      <c r="EN75" s="737"/>
      <c r="EO75" s="738"/>
      <c r="EP75" s="739"/>
      <c r="EQ75" s="690" t="s">
        <v>72</v>
      </c>
      <c r="ER75" s="737"/>
      <c r="ES75" s="738"/>
      <c r="ET75" s="739"/>
      <c r="EU75" s="737"/>
      <c r="EV75" s="738"/>
      <c r="EW75" s="739"/>
      <c r="EX75" s="690" t="s">
        <v>72</v>
      </c>
      <c r="EY75" s="737"/>
      <c r="EZ75" s="738"/>
      <c r="FA75" s="739"/>
      <c r="FC75" s="737"/>
      <c r="FD75" s="738"/>
      <c r="FE75" s="739"/>
      <c r="FF75" s="690" t="s">
        <v>72</v>
      </c>
      <c r="FG75" s="737"/>
      <c r="FH75" s="738"/>
      <c r="FI75" s="739"/>
      <c r="FJ75" s="737"/>
      <c r="FK75" s="738"/>
      <c r="FL75" s="739"/>
      <c r="FM75" s="690" t="s">
        <v>72</v>
      </c>
      <c r="FN75" s="737"/>
      <c r="FO75" s="738"/>
      <c r="FP75" s="739"/>
      <c r="FR75" s="737"/>
      <c r="FS75" s="738"/>
      <c r="FT75" s="739"/>
      <c r="FU75" s="690" t="s">
        <v>72</v>
      </c>
      <c r="FV75" s="737"/>
      <c r="FW75" s="738"/>
      <c r="FX75" s="739"/>
    </row>
    <row r="76" spans="1:180" ht="11.45" customHeight="1" thickBot="1">
      <c r="A76" s="880"/>
      <c r="B76" s="881"/>
      <c r="C76" s="882"/>
      <c r="D76" s="691"/>
      <c r="E76" s="880"/>
      <c r="F76" s="881"/>
      <c r="G76" s="858"/>
      <c r="I76" s="880"/>
      <c r="J76" s="881"/>
      <c r="K76" s="882"/>
      <c r="L76" s="691"/>
      <c r="M76" s="880"/>
      <c r="N76" s="881"/>
      <c r="O76" s="858"/>
      <c r="P76" s="893"/>
      <c r="Q76" s="894"/>
      <c r="R76" s="895"/>
      <c r="S76" s="691"/>
      <c r="T76" s="893"/>
      <c r="U76" s="894"/>
      <c r="V76" s="890"/>
      <c r="X76" s="887"/>
      <c r="Y76" s="888"/>
      <c r="Z76" s="902"/>
      <c r="AA76" s="691"/>
      <c r="AB76" s="887"/>
      <c r="AC76" s="888"/>
      <c r="AD76" s="837"/>
      <c r="AE76" s="911"/>
      <c r="AF76" s="912"/>
      <c r="AG76" s="913"/>
      <c r="AH76" s="691"/>
      <c r="AI76" s="911"/>
      <c r="AJ76" s="912"/>
      <c r="AK76" s="842"/>
      <c r="AM76" s="911"/>
      <c r="AN76" s="912"/>
      <c r="AO76" s="913"/>
      <c r="AP76" s="691"/>
      <c r="AQ76" s="911"/>
      <c r="AR76" s="912"/>
      <c r="AS76" s="842"/>
      <c r="AT76" s="931"/>
      <c r="AU76" s="932"/>
      <c r="AV76" s="934"/>
      <c r="AW76" s="691"/>
      <c r="AX76" s="931"/>
      <c r="AY76" s="932"/>
      <c r="AZ76" s="933"/>
      <c r="BB76" s="931"/>
      <c r="BC76" s="932"/>
      <c r="BD76" s="934"/>
      <c r="BE76" s="691"/>
      <c r="BF76" s="931"/>
      <c r="BG76" s="932"/>
      <c r="BH76" s="933"/>
      <c r="BI76" s="943"/>
      <c r="BJ76" s="944"/>
      <c r="BK76" s="946"/>
      <c r="BL76" s="691"/>
      <c r="BM76" s="943"/>
      <c r="BN76" s="944"/>
      <c r="BO76" s="945"/>
      <c r="BQ76" s="950"/>
      <c r="BR76" s="951"/>
      <c r="BS76" s="952"/>
      <c r="BT76" s="691"/>
      <c r="BU76" s="943"/>
      <c r="BV76" s="944"/>
      <c r="BW76" s="945"/>
      <c r="BX76" s="740"/>
      <c r="BY76" s="741"/>
      <c r="BZ76" s="742"/>
      <c r="CA76" s="691"/>
      <c r="CB76" s="740"/>
      <c r="CC76" s="741"/>
      <c r="CD76" s="743"/>
      <c r="CF76" s="740"/>
      <c r="CG76" s="741"/>
      <c r="CH76" s="742"/>
      <c r="CI76" s="691"/>
      <c r="CJ76" s="740"/>
      <c r="CK76" s="741"/>
      <c r="CL76" s="743"/>
      <c r="CM76" s="965"/>
      <c r="CN76" s="966"/>
      <c r="CO76" s="968"/>
      <c r="CP76" s="691"/>
      <c r="CQ76" s="965"/>
      <c r="CR76" s="966"/>
      <c r="CS76" s="967"/>
      <c r="CU76" s="977"/>
      <c r="CV76" s="978"/>
      <c r="CW76" s="979"/>
      <c r="CX76" s="691"/>
      <c r="CY76" s="819"/>
      <c r="CZ76" s="820"/>
      <c r="DA76" s="980"/>
      <c r="DB76" s="740"/>
      <c r="DC76" s="741"/>
      <c r="DD76" s="742"/>
      <c r="DE76" s="691"/>
      <c r="DF76" s="740"/>
      <c r="DG76" s="741"/>
      <c r="DH76" s="743"/>
      <c r="DJ76" s="740"/>
      <c r="DK76" s="741"/>
      <c r="DL76" s="742"/>
      <c r="DM76" s="691"/>
      <c r="DN76" s="740"/>
      <c r="DO76" s="741"/>
      <c r="DP76" s="743"/>
      <c r="DQ76" s="794"/>
      <c r="DR76" s="795"/>
      <c r="DS76" s="796"/>
      <c r="DT76" s="691"/>
      <c r="DU76" s="740"/>
      <c r="DV76" s="741"/>
      <c r="DW76" s="743"/>
      <c r="DY76" s="740"/>
      <c r="DZ76" s="741"/>
      <c r="EA76" s="742"/>
      <c r="EB76" s="691"/>
      <c r="EC76" s="740"/>
      <c r="ED76" s="741"/>
      <c r="EE76" s="743"/>
      <c r="EF76" s="740"/>
      <c r="EG76" s="741"/>
      <c r="EH76" s="742"/>
      <c r="EI76" s="691"/>
      <c r="EJ76" s="740"/>
      <c r="EK76" s="741"/>
      <c r="EL76" s="743"/>
      <c r="EN76" s="740"/>
      <c r="EO76" s="741"/>
      <c r="EP76" s="742"/>
      <c r="EQ76" s="691"/>
      <c r="ER76" s="740"/>
      <c r="ES76" s="741"/>
      <c r="ET76" s="743"/>
      <c r="EU76" s="740"/>
      <c r="EV76" s="741"/>
      <c r="EW76" s="742"/>
      <c r="EX76" s="691"/>
      <c r="EY76" s="740"/>
      <c r="EZ76" s="741"/>
      <c r="FA76" s="743"/>
      <c r="FC76" s="740"/>
      <c r="FD76" s="741"/>
      <c r="FE76" s="742"/>
      <c r="FF76" s="691"/>
      <c r="FG76" s="740"/>
      <c r="FH76" s="741"/>
      <c r="FI76" s="743"/>
      <c r="FJ76" s="740"/>
      <c r="FK76" s="741"/>
      <c r="FL76" s="742"/>
      <c r="FM76" s="691"/>
      <c r="FN76" s="740"/>
      <c r="FO76" s="741"/>
      <c r="FP76" s="743"/>
      <c r="FR76" s="740"/>
      <c r="FS76" s="741"/>
      <c r="FT76" s="742"/>
      <c r="FU76" s="691"/>
      <c r="FV76" s="740"/>
      <c r="FW76" s="741"/>
      <c r="FX76" s="743"/>
    </row>
    <row r="77" spans="1:180" ht="11.45" customHeight="1">
      <c r="A77" s="750"/>
      <c r="B77" s="751"/>
      <c r="C77" s="798"/>
      <c r="D77" s="800" t="s">
        <v>72</v>
      </c>
      <c r="E77" s="802"/>
      <c r="F77" s="713" t="s">
        <v>80</v>
      </c>
      <c r="G77" s="789"/>
      <c r="I77" s="750"/>
      <c r="J77" s="751"/>
      <c r="K77" s="798"/>
      <c r="L77" s="800" t="s">
        <v>72</v>
      </c>
      <c r="M77" s="802"/>
      <c r="N77" s="713" t="s">
        <v>80</v>
      </c>
      <c r="O77" s="789"/>
      <c r="P77" s="750" t="s">
        <v>79</v>
      </c>
      <c r="Q77" s="751"/>
      <c r="R77" s="798"/>
      <c r="S77" s="800" t="s">
        <v>72</v>
      </c>
      <c r="T77" s="802"/>
      <c r="U77" s="713" t="s">
        <v>80</v>
      </c>
      <c r="V77" s="889"/>
      <c r="X77" s="750" t="s">
        <v>79</v>
      </c>
      <c r="Y77" s="751"/>
      <c r="Z77" s="754"/>
      <c r="AA77" s="690" t="s">
        <v>72</v>
      </c>
      <c r="AB77" s="693"/>
      <c r="AC77" s="713" t="s">
        <v>80</v>
      </c>
      <c r="AD77" s="836"/>
      <c r="AE77" s="750" t="s">
        <v>79</v>
      </c>
      <c r="AF77" s="751"/>
      <c r="AG77" s="754"/>
      <c r="AH77" s="690" t="s">
        <v>72</v>
      </c>
      <c r="AI77" s="693"/>
      <c r="AJ77" s="713" t="s">
        <v>80</v>
      </c>
      <c r="AK77" s="841"/>
      <c r="AM77" s="750" t="s">
        <v>79</v>
      </c>
      <c r="AN77" s="751"/>
      <c r="AO77" s="754"/>
      <c r="AP77" s="690" t="s">
        <v>72</v>
      </c>
      <c r="AQ77" s="693"/>
      <c r="AR77" s="713" t="s">
        <v>80</v>
      </c>
      <c r="AS77" s="841"/>
      <c r="AT77" s="750" t="s">
        <v>79</v>
      </c>
      <c r="AU77" s="751"/>
      <c r="AV77" s="754"/>
      <c r="AW77" s="690" t="s">
        <v>72</v>
      </c>
      <c r="AX77" s="693"/>
      <c r="AY77" s="713" t="s">
        <v>80</v>
      </c>
      <c r="AZ77" s="930"/>
      <c r="BB77" s="750" t="s">
        <v>79</v>
      </c>
      <c r="BC77" s="751"/>
      <c r="BD77" s="754"/>
      <c r="BE77" s="690" t="s">
        <v>72</v>
      </c>
      <c r="BF77" s="693"/>
      <c r="BG77" s="713" t="s">
        <v>80</v>
      </c>
      <c r="BH77" s="930"/>
      <c r="BI77" s="750" t="s">
        <v>79</v>
      </c>
      <c r="BJ77" s="751"/>
      <c r="BK77" s="754"/>
      <c r="BL77" s="690" t="s">
        <v>72</v>
      </c>
      <c r="BM77" s="693"/>
      <c r="BN77" s="713" t="s">
        <v>80</v>
      </c>
      <c r="BO77" s="942"/>
      <c r="BQ77" s="750" t="s">
        <v>79</v>
      </c>
      <c r="BR77" s="751"/>
      <c r="BS77" s="754"/>
      <c r="BT77" s="690" t="s">
        <v>72</v>
      </c>
      <c r="BU77" s="693"/>
      <c r="BV77" s="713" t="s">
        <v>80</v>
      </c>
      <c r="BW77" s="942"/>
      <c r="BX77" s="750" t="s">
        <v>79</v>
      </c>
      <c r="BY77" s="751"/>
      <c r="BZ77" s="754"/>
      <c r="CA77" s="690" t="s">
        <v>72</v>
      </c>
      <c r="CB77" s="693"/>
      <c r="CC77" s="713" t="s">
        <v>80</v>
      </c>
      <c r="CD77" s="739"/>
      <c r="CF77" s="750" t="s">
        <v>79</v>
      </c>
      <c r="CG77" s="751"/>
      <c r="CH77" s="754"/>
      <c r="CI77" s="690" t="s">
        <v>72</v>
      </c>
      <c r="CJ77" s="693"/>
      <c r="CK77" s="713" t="s">
        <v>80</v>
      </c>
      <c r="CL77" s="739"/>
      <c r="CM77" s="750" t="s">
        <v>79</v>
      </c>
      <c r="CN77" s="751"/>
      <c r="CO77" s="754"/>
      <c r="CP77" s="690" t="s">
        <v>72</v>
      </c>
      <c r="CQ77" s="693"/>
      <c r="CR77" s="713" t="s">
        <v>80</v>
      </c>
      <c r="CS77" s="964"/>
      <c r="CU77" s="750" t="s">
        <v>79</v>
      </c>
      <c r="CV77" s="751"/>
      <c r="CW77" s="754"/>
      <c r="CX77" s="690" t="s">
        <v>72</v>
      </c>
      <c r="CY77" s="693"/>
      <c r="CZ77" s="713" t="s">
        <v>80</v>
      </c>
      <c r="DA77" s="830"/>
      <c r="DB77" s="750" t="s">
        <v>79</v>
      </c>
      <c r="DC77" s="751"/>
      <c r="DD77" s="754"/>
      <c r="DE77" s="690" t="s">
        <v>72</v>
      </c>
      <c r="DF77" s="693"/>
      <c r="DG77" s="713" t="s">
        <v>80</v>
      </c>
      <c r="DH77" s="789"/>
      <c r="DJ77" s="750" t="s">
        <v>79</v>
      </c>
      <c r="DK77" s="751"/>
      <c r="DL77" s="754"/>
      <c r="DM77" s="690" t="s">
        <v>72</v>
      </c>
      <c r="DN77" s="693"/>
      <c r="DO77" s="713" t="s">
        <v>80</v>
      </c>
      <c r="DP77" s="789"/>
      <c r="DQ77" s="727" t="s">
        <v>79</v>
      </c>
      <c r="DR77" s="728"/>
      <c r="DS77" s="754"/>
      <c r="DT77" s="690" t="s">
        <v>72</v>
      </c>
      <c r="DU77" s="693"/>
      <c r="DV77" s="713" t="s">
        <v>80</v>
      </c>
      <c r="DW77" s="789"/>
      <c r="DY77" s="727" t="s">
        <v>79</v>
      </c>
      <c r="DZ77" s="728"/>
      <c r="EA77" s="754"/>
      <c r="EB77" s="690" t="s">
        <v>72</v>
      </c>
      <c r="EC77" s="693"/>
      <c r="ED77" s="713" t="s">
        <v>80</v>
      </c>
      <c r="EE77" s="789"/>
      <c r="EF77" s="727" t="s">
        <v>79</v>
      </c>
      <c r="EG77" s="728"/>
      <c r="EH77" s="754"/>
      <c r="EI77" s="690" t="s">
        <v>72</v>
      </c>
      <c r="EJ77" s="693"/>
      <c r="EK77" s="713" t="s">
        <v>80</v>
      </c>
      <c r="EL77" s="789"/>
      <c r="EN77" s="727" t="s">
        <v>79</v>
      </c>
      <c r="EO77" s="728"/>
      <c r="EP77" s="754"/>
      <c r="EQ77" s="690" t="s">
        <v>72</v>
      </c>
      <c r="ER77" s="693"/>
      <c r="ES77" s="713" t="s">
        <v>80</v>
      </c>
      <c r="ET77" s="789"/>
      <c r="EU77" s="727" t="s">
        <v>79</v>
      </c>
      <c r="EV77" s="728"/>
      <c r="EW77" s="754"/>
      <c r="EX77" s="690" t="s">
        <v>72</v>
      </c>
      <c r="EY77" s="693"/>
      <c r="EZ77" s="713" t="s">
        <v>80</v>
      </c>
      <c r="FA77" s="789"/>
      <c r="FC77" s="727" t="s">
        <v>79</v>
      </c>
      <c r="FD77" s="728"/>
      <c r="FE77" s="754"/>
      <c r="FF77" s="690" t="s">
        <v>72</v>
      </c>
      <c r="FG77" s="693"/>
      <c r="FH77" s="713" t="s">
        <v>80</v>
      </c>
      <c r="FI77" s="789"/>
      <c r="FJ77" s="727" t="s">
        <v>79</v>
      </c>
      <c r="FK77" s="728"/>
      <c r="FL77" s="754"/>
      <c r="FM77" s="690" t="s">
        <v>72</v>
      </c>
      <c r="FN77" s="693"/>
      <c r="FO77" s="713" t="s">
        <v>80</v>
      </c>
      <c r="FP77" s="789"/>
      <c r="FR77" s="727" t="s">
        <v>79</v>
      </c>
      <c r="FS77" s="728"/>
      <c r="FT77" s="754"/>
      <c r="FU77" s="690" t="s">
        <v>72</v>
      </c>
      <c r="FV77" s="693"/>
      <c r="FW77" s="713" t="s">
        <v>80</v>
      </c>
      <c r="FX77" s="789"/>
    </row>
    <row r="78" spans="1:180" ht="11.45" customHeight="1" thickBot="1">
      <c r="A78" s="752"/>
      <c r="B78" s="753"/>
      <c r="C78" s="799"/>
      <c r="D78" s="801"/>
      <c r="E78" s="803"/>
      <c r="F78" s="714"/>
      <c r="G78" s="790"/>
      <c r="I78" s="752"/>
      <c r="J78" s="753"/>
      <c r="K78" s="799"/>
      <c r="L78" s="801"/>
      <c r="M78" s="803"/>
      <c r="N78" s="714"/>
      <c r="O78" s="790"/>
      <c r="P78" s="752"/>
      <c r="Q78" s="753"/>
      <c r="R78" s="799"/>
      <c r="S78" s="801"/>
      <c r="T78" s="803"/>
      <c r="U78" s="714"/>
      <c r="V78" s="890"/>
      <c r="X78" s="752"/>
      <c r="Y78" s="753"/>
      <c r="Z78" s="755"/>
      <c r="AA78" s="691"/>
      <c r="AB78" s="694"/>
      <c r="AC78" s="714"/>
      <c r="AD78" s="837"/>
      <c r="AE78" s="752"/>
      <c r="AF78" s="753"/>
      <c r="AG78" s="755"/>
      <c r="AH78" s="691"/>
      <c r="AI78" s="694"/>
      <c r="AJ78" s="714"/>
      <c r="AK78" s="842"/>
      <c r="AM78" s="752"/>
      <c r="AN78" s="753"/>
      <c r="AO78" s="755"/>
      <c r="AP78" s="691"/>
      <c r="AQ78" s="694"/>
      <c r="AR78" s="714"/>
      <c r="AS78" s="842"/>
      <c r="AT78" s="752"/>
      <c r="AU78" s="753"/>
      <c r="AV78" s="755"/>
      <c r="AW78" s="691"/>
      <c r="AX78" s="694"/>
      <c r="AY78" s="714"/>
      <c r="AZ78" s="933"/>
      <c r="BB78" s="752"/>
      <c r="BC78" s="753"/>
      <c r="BD78" s="755"/>
      <c r="BE78" s="691"/>
      <c r="BF78" s="694"/>
      <c r="BG78" s="714"/>
      <c r="BH78" s="933"/>
      <c r="BI78" s="752"/>
      <c r="BJ78" s="753"/>
      <c r="BK78" s="755"/>
      <c r="BL78" s="691"/>
      <c r="BM78" s="694"/>
      <c r="BN78" s="714"/>
      <c r="BO78" s="945"/>
      <c r="BQ78" s="752"/>
      <c r="BR78" s="753"/>
      <c r="BS78" s="755"/>
      <c r="BT78" s="691"/>
      <c r="BU78" s="694"/>
      <c r="BV78" s="714"/>
      <c r="BW78" s="945"/>
      <c r="BX78" s="752"/>
      <c r="BY78" s="753"/>
      <c r="BZ78" s="755"/>
      <c r="CA78" s="691"/>
      <c r="CB78" s="694"/>
      <c r="CC78" s="714"/>
      <c r="CD78" s="743"/>
      <c r="CF78" s="752"/>
      <c r="CG78" s="753"/>
      <c r="CH78" s="755"/>
      <c r="CI78" s="691"/>
      <c r="CJ78" s="694"/>
      <c r="CK78" s="714"/>
      <c r="CL78" s="743"/>
      <c r="CM78" s="752"/>
      <c r="CN78" s="753"/>
      <c r="CO78" s="755"/>
      <c r="CP78" s="691"/>
      <c r="CQ78" s="694"/>
      <c r="CR78" s="714"/>
      <c r="CS78" s="967"/>
      <c r="CU78" s="752"/>
      <c r="CV78" s="753"/>
      <c r="CW78" s="755"/>
      <c r="CX78" s="691"/>
      <c r="CY78" s="694"/>
      <c r="CZ78" s="714"/>
      <c r="DA78" s="831"/>
      <c r="DB78" s="752"/>
      <c r="DC78" s="753"/>
      <c r="DD78" s="755"/>
      <c r="DE78" s="691"/>
      <c r="DF78" s="694"/>
      <c r="DG78" s="714"/>
      <c r="DH78" s="790"/>
      <c r="DJ78" s="752"/>
      <c r="DK78" s="753"/>
      <c r="DL78" s="755"/>
      <c r="DM78" s="691"/>
      <c r="DN78" s="694"/>
      <c r="DO78" s="714"/>
      <c r="DP78" s="790"/>
      <c r="DQ78" s="729"/>
      <c r="DR78" s="730"/>
      <c r="DS78" s="755"/>
      <c r="DT78" s="691"/>
      <c r="DU78" s="694"/>
      <c r="DV78" s="714"/>
      <c r="DW78" s="790"/>
      <c r="DY78" s="729"/>
      <c r="DZ78" s="730"/>
      <c r="EA78" s="755"/>
      <c r="EB78" s="691"/>
      <c r="EC78" s="694"/>
      <c r="ED78" s="714"/>
      <c r="EE78" s="790"/>
      <c r="EF78" s="729"/>
      <c r="EG78" s="730"/>
      <c r="EH78" s="755"/>
      <c r="EI78" s="691"/>
      <c r="EJ78" s="694"/>
      <c r="EK78" s="714"/>
      <c r="EL78" s="790"/>
      <c r="EN78" s="729"/>
      <c r="EO78" s="730"/>
      <c r="EP78" s="755"/>
      <c r="EQ78" s="691"/>
      <c r="ER78" s="694"/>
      <c r="ES78" s="714"/>
      <c r="ET78" s="790"/>
      <c r="EU78" s="729"/>
      <c r="EV78" s="730"/>
      <c r="EW78" s="755"/>
      <c r="EX78" s="691"/>
      <c r="EY78" s="694"/>
      <c r="EZ78" s="714"/>
      <c r="FA78" s="790"/>
      <c r="FC78" s="729"/>
      <c r="FD78" s="730"/>
      <c r="FE78" s="755"/>
      <c r="FF78" s="691"/>
      <c r="FG78" s="694"/>
      <c r="FH78" s="714"/>
      <c r="FI78" s="790"/>
      <c r="FJ78" s="729"/>
      <c r="FK78" s="730"/>
      <c r="FL78" s="755"/>
      <c r="FM78" s="691"/>
      <c r="FN78" s="694"/>
      <c r="FO78" s="714"/>
      <c r="FP78" s="790"/>
      <c r="FR78" s="729"/>
      <c r="FS78" s="730"/>
      <c r="FT78" s="755"/>
      <c r="FU78" s="691"/>
      <c r="FV78" s="694"/>
      <c r="FW78" s="714"/>
      <c r="FX78" s="790"/>
    </row>
    <row r="79" spans="1:180" ht="11.45" customHeight="1">
      <c r="A79" s="693" t="s">
        <v>78</v>
      </c>
      <c r="B79" s="762" t="s">
        <v>77</v>
      </c>
      <c r="C79" s="763"/>
      <c r="D79" s="764"/>
      <c r="E79" s="250" t="s">
        <v>66</v>
      </c>
      <c r="F79" s="246" t="s">
        <v>74</v>
      </c>
      <c r="G79" s="248"/>
      <c r="I79" s="693" t="s">
        <v>78</v>
      </c>
      <c r="J79" s="762" t="s">
        <v>77</v>
      </c>
      <c r="K79" s="763"/>
      <c r="L79" s="764"/>
      <c r="M79" s="250" t="s">
        <v>66</v>
      </c>
      <c r="N79" s="246" t="s">
        <v>74</v>
      </c>
      <c r="O79" s="248"/>
      <c r="P79" s="693" t="s">
        <v>78</v>
      </c>
      <c r="Q79" s="762" t="s">
        <v>77</v>
      </c>
      <c r="R79" s="763"/>
      <c r="S79" s="764"/>
      <c r="T79" s="250" t="s">
        <v>66</v>
      </c>
      <c r="U79" s="246" t="s">
        <v>74</v>
      </c>
      <c r="V79" s="248" t="s">
        <v>76</v>
      </c>
      <c r="X79" s="693" t="s">
        <v>78</v>
      </c>
      <c r="Y79" s="762" t="s">
        <v>77</v>
      </c>
      <c r="Z79" s="763"/>
      <c r="AA79" s="764"/>
      <c r="AB79" s="250" t="s">
        <v>66</v>
      </c>
      <c r="AC79" s="246" t="s">
        <v>74</v>
      </c>
      <c r="AD79" s="248" t="s">
        <v>76</v>
      </c>
      <c r="AE79" s="693" t="s">
        <v>78</v>
      </c>
      <c r="AF79" s="762" t="s">
        <v>77</v>
      </c>
      <c r="AG79" s="763"/>
      <c r="AH79" s="764"/>
      <c r="AI79" s="250" t="s">
        <v>66</v>
      </c>
      <c r="AJ79" s="246" t="s">
        <v>74</v>
      </c>
      <c r="AK79" s="248" t="s">
        <v>76</v>
      </c>
      <c r="AM79" s="693" t="s">
        <v>78</v>
      </c>
      <c r="AN79" s="762" t="s">
        <v>77</v>
      </c>
      <c r="AO79" s="763"/>
      <c r="AP79" s="764"/>
      <c r="AQ79" s="250" t="s">
        <v>66</v>
      </c>
      <c r="AR79" s="246" t="s">
        <v>74</v>
      </c>
      <c r="AS79" s="248" t="s">
        <v>76</v>
      </c>
      <c r="AT79" s="693" t="s">
        <v>78</v>
      </c>
      <c r="AU79" s="762" t="s">
        <v>77</v>
      </c>
      <c r="AV79" s="763"/>
      <c r="AW79" s="764"/>
      <c r="AX79" s="250" t="s">
        <v>66</v>
      </c>
      <c r="AY79" s="246" t="s">
        <v>74</v>
      </c>
      <c r="AZ79" s="248" t="s">
        <v>76</v>
      </c>
      <c r="BB79" s="693" t="s">
        <v>78</v>
      </c>
      <c r="BC79" s="762" t="s">
        <v>77</v>
      </c>
      <c r="BD79" s="763"/>
      <c r="BE79" s="764"/>
      <c r="BF79" s="250" t="s">
        <v>66</v>
      </c>
      <c r="BG79" s="246" t="s">
        <v>74</v>
      </c>
      <c r="BH79" s="248" t="s">
        <v>76</v>
      </c>
      <c r="BI79" s="693" t="s">
        <v>78</v>
      </c>
      <c r="BJ79" s="762" t="s">
        <v>77</v>
      </c>
      <c r="BK79" s="763"/>
      <c r="BL79" s="764"/>
      <c r="BM79" s="250" t="s">
        <v>66</v>
      </c>
      <c r="BN79" s="246" t="s">
        <v>74</v>
      </c>
      <c r="BO79" s="248" t="s">
        <v>76</v>
      </c>
      <c r="BQ79" s="693" t="s">
        <v>78</v>
      </c>
      <c r="BR79" s="762" t="s">
        <v>77</v>
      </c>
      <c r="BS79" s="763"/>
      <c r="BT79" s="764"/>
      <c r="BU79" s="250" t="s">
        <v>66</v>
      </c>
      <c r="BV79" s="246" t="s">
        <v>74</v>
      </c>
      <c r="BW79" s="248" t="s">
        <v>76</v>
      </c>
      <c r="BX79" s="693" t="s">
        <v>78</v>
      </c>
      <c r="BY79" s="762" t="s">
        <v>77</v>
      </c>
      <c r="BZ79" s="763"/>
      <c r="CA79" s="764"/>
      <c r="CB79" s="250" t="s">
        <v>66</v>
      </c>
      <c r="CC79" s="246" t="s">
        <v>74</v>
      </c>
      <c r="CD79" s="248" t="s">
        <v>76</v>
      </c>
      <c r="CF79" s="693" t="s">
        <v>78</v>
      </c>
      <c r="CG79" s="762" t="s">
        <v>77</v>
      </c>
      <c r="CH79" s="763"/>
      <c r="CI79" s="764"/>
      <c r="CJ79" s="250" t="s">
        <v>66</v>
      </c>
      <c r="CK79" s="246" t="s">
        <v>74</v>
      </c>
      <c r="CL79" s="248" t="s">
        <v>76</v>
      </c>
      <c r="CM79" s="693" t="s">
        <v>78</v>
      </c>
      <c r="CN79" s="762" t="s">
        <v>77</v>
      </c>
      <c r="CO79" s="763"/>
      <c r="CP79" s="764"/>
      <c r="CQ79" s="250" t="s">
        <v>66</v>
      </c>
      <c r="CR79" s="246" t="s">
        <v>74</v>
      </c>
      <c r="CS79" s="248" t="s">
        <v>76</v>
      </c>
      <c r="CU79" s="693" t="s">
        <v>78</v>
      </c>
      <c r="CV79" s="762" t="s">
        <v>77</v>
      </c>
      <c r="CW79" s="763"/>
      <c r="CX79" s="764"/>
      <c r="CY79" s="250" t="s">
        <v>66</v>
      </c>
      <c r="CZ79" s="246" t="s">
        <v>74</v>
      </c>
      <c r="DA79" s="248" t="s">
        <v>76</v>
      </c>
      <c r="DB79" s="693" t="s">
        <v>78</v>
      </c>
      <c r="DC79" s="762" t="s">
        <v>77</v>
      </c>
      <c r="DD79" s="763"/>
      <c r="DE79" s="764"/>
      <c r="DF79" s="250" t="s">
        <v>66</v>
      </c>
      <c r="DG79" s="246" t="s">
        <v>74</v>
      </c>
      <c r="DH79" s="248" t="s">
        <v>76</v>
      </c>
      <c r="DJ79" s="693" t="s">
        <v>78</v>
      </c>
      <c r="DK79" s="762" t="s">
        <v>77</v>
      </c>
      <c r="DL79" s="763"/>
      <c r="DM79" s="764"/>
      <c r="DN79" s="250" t="s">
        <v>66</v>
      </c>
      <c r="DO79" s="246" t="s">
        <v>74</v>
      </c>
      <c r="DP79" s="248" t="s">
        <v>76</v>
      </c>
      <c r="DQ79" s="693" t="s">
        <v>78</v>
      </c>
      <c r="DR79" s="762" t="s">
        <v>77</v>
      </c>
      <c r="DS79" s="763"/>
      <c r="DT79" s="764"/>
      <c r="DU79" s="250" t="s">
        <v>66</v>
      </c>
      <c r="DV79" s="246" t="s">
        <v>74</v>
      </c>
      <c r="DW79" s="248" t="s">
        <v>76</v>
      </c>
      <c r="DY79" s="693" t="s">
        <v>78</v>
      </c>
      <c r="DZ79" s="762" t="s">
        <v>77</v>
      </c>
      <c r="EA79" s="763"/>
      <c r="EB79" s="764"/>
      <c r="EC79" s="250" t="s">
        <v>66</v>
      </c>
      <c r="ED79" s="246" t="s">
        <v>74</v>
      </c>
      <c r="EE79" s="248" t="s">
        <v>76</v>
      </c>
      <c r="EF79" s="693" t="s">
        <v>78</v>
      </c>
      <c r="EG79" s="762" t="s">
        <v>77</v>
      </c>
      <c r="EH79" s="763"/>
      <c r="EI79" s="764"/>
      <c r="EJ79" s="250" t="s">
        <v>66</v>
      </c>
      <c r="EK79" s="246" t="s">
        <v>74</v>
      </c>
      <c r="EL79" s="248" t="s">
        <v>76</v>
      </c>
      <c r="EN79" s="693" t="s">
        <v>78</v>
      </c>
      <c r="EO79" s="762" t="s">
        <v>77</v>
      </c>
      <c r="EP79" s="763"/>
      <c r="EQ79" s="764"/>
      <c r="ER79" s="250" t="s">
        <v>66</v>
      </c>
      <c r="ES79" s="246" t="s">
        <v>74</v>
      </c>
      <c r="ET79" s="248" t="s">
        <v>76</v>
      </c>
      <c r="EU79" s="693" t="s">
        <v>78</v>
      </c>
      <c r="EV79" s="762" t="s">
        <v>77</v>
      </c>
      <c r="EW79" s="763"/>
      <c r="EX79" s="764"/>
      <c r="EY79" s="250" t="s">
        <v>66</v>
      </c>
      <c r="EZ79" s="246" t="s">
        <v>74</v>
      </c>
      <c r="FA79" s="248" t="s">
        <v>76</v>
      </c>
      <c r="FC79" s="693" t="s">
        <v>78</v>
      </c>
      <c r="FD79" s="762" t="s">
        <v>77</v>
      </c>
      <c r="FE79" s="763"/>
      <c r="FF79" s="764"/>
      <c r="FG79" s="250" t="s">
        <v>66</v>
      </c>
      <c r="FH79" s="246" t="s">
        <v>74</v>
      </c>
      <c r="FI79" s="248" t="s">
        <v>76</v>
      </c>
      <c r="FJ79" s="693" t="s">
        <v>78</v>
      </c>
      <c r="FK79" s="762" t="s">
        <v>77</v>
      </c>
      <c r="FL79" s="763"/>
      <c r="FM79" s="764"/>
      <c r="FN79" s="250" t="s">
        <v>66</v>
      </c>
      <c r="FO79" s="246" t="s">
        <v>74</v>
      </c>
      <c r="FP79" s="248" t="s">
        <v>76</v>
      </c>
      <c r="FR79" s="693" t="s">
        <v>78</v>
      </c>
      <c r="FS79" s="762" t="s">
        <v>77</v>
      </c>
      <c r="FT79" s="763"/>
      <c r="FU79" s="764"/>
      <c r="FV79" s="250" t="s">
        <v>66</v>
      </c>
      <c r="FW79" s="246" t="s">
        <v>74</v>
      </c>
      <c r="FX79" s="248" t="s">
        <v>76</v>
      </c>
    </row>
    <row r="80" spans="1:180" ht="11.45" customHeight="1" thickBot="1">
      <c r="A80" s="755"/>
      <c r="B80" s="765"/>
      <c r="C80" s="766"/>
      <c r="D80" s="767"/>
      <c r="E80" s="251" t="s">
        <v>73</v>
      </c>
      <c r="F80" s="247" t="s">
        <v>75</v>
      </c>
      <c r="G80" s="249" t="s">
        <v>75</v>
      </c>
      <c r="I80" s="755"/>
      <c r="J80" s="765"/>
      <c r="K80" s="766"/>
      <c r="L80" s="767"/>
      <c r="M80" s="251" t="s">
        <v>73</v>
      </c>
      <c r="N80" s="247" t="s">
        <v>75</v>
      </c>
      <c r="O80" s="249" t="s">
        <v>75</v>
      </c>
      <c r="P80" s="755"/>
      <c r="Q80" s="765"/>
      <c r="R80" s="766"/>
      <c r="S80" s="767"/>
      <c r="T80" s="251" t="s">
        <v>73</v>
      </c>
      <c r="U80" s="247" t="s">
        <v>75</v>
      </c>
      <c r="V80" s="249" t="s">
        <v>75</v>
      </c>
      <c r="X80" s="755"/>
      <c r="Y80" s="765"/>
      <c r="Z80" s="766"/>
      <c r="AA80" s="767"/>
      <c r="AB80" s="251" t="s">
        <v>73</v>
      </c>
      <c r="AC80" s="247" t="s">
        <v>75</v>
      </c>
      <c r="AD80" s="249" t="s">
        <v>75</v>
      </c>
      <c r="AE80" s="755"/>
      <c r="AF80" s="765"/>
      <c r="AG80" s="766"/>
      <c r="AH80" s="767"/>
      <c r="AI80" s="251" t="s">
        <v>73</v>
      </c>
      <c r="AJ80" s="247" t="s">
        <v>75</v>
      </c>
      <c r="AK80" s="249" t="s">
        <v>75</v>
      </c>
      <c r="AM80" s="755"/>
      <c r="AN80" s="765"/>
      <c r="AO80" s="766"/>
      <c r="AP80" s="767"/>
      <c r="AQ80" s="251" t="s">
        <v>73</v>
      </c>
      <c r="AR80" s="247" t="s">
        <v>75</v>
      </c>
      <c r="AS80" s="249" t="s">
        <v>75</v>
      </c>
      <c r="AT80" s="755"/>
      <c r="AU80" s="765"/>
      <c r="AV80" s="766"/>
      <c r="AW80" s="767"/>
      <c r="AX80" s="251" t="s">
        <v>73</v>
      </c>
      <c r="AY80" s="247" t="s">
        <v>75</v>
      </c>
      <c r="AZ80" s="249" t="s">
        <v>75</v>
      </c>
      <c r="BB80" s="755"/>
      <c r="BC80" s="765"/>
      <c r="BD80" s="766"/>
      <c r="BE80" s="767"/>
      <c r="BF80" s="251" t="s">
        <v>73</v>
      </c>
      <c r="BG80" s="247" t="s">
        <v>75</v>
      </c>
      <c r="BH80" s="249" t="s">
        <v>75</v>
      </c>
      <c r="BI80" s="755"/>
      <c r="BJ80" s="765"/>
      <c r="BK80" s="766"/>
      <c r="BL80" s="767"/>
      <c r="BM80" s="251" t="s">
        <v>73</v>
      </c>
      <c r="BN80" s="247" t="s">
        <v>75</v>
      </c>
      <c r="BO80" s="249" t="s">
        <v>75</v>
      </c>
      <c r="BQ80" s="755"/>
      <c r="BR80" s="765"/>
      <c r="BS80" s="766"/>
      <c r="BT80" s="767"/>
      <c r="BU80" s="251" t="s">
        <v>73</v>
      </c>
      <c r="BV80" s="247" t="s">
        <v>75</v>
      </c>
      <c r="BW80" s="249" t="s">
        <v>75</v>
      </c>
      <c r="BX80" s="755"/>
      <c r="BY80" s="765"/>
      <c r="BZ80" s="766"/>
      <c r="CA80" s="767"/>
      <c r="CB80" s="251" t="s">
        <v>73</v>
      </c>
      <c r="CC80" s="247" t="s">
        <v>75</v>
      </c>
      <c r="CD80" s="249" t="s">
        <v>75</v>
      </c>
      <c r="CF80" s="755"/>
      <c r="CG80" s="765"/>
      <c r="CH80" s="766"/>
      <c r="CI80" s="767"/>
      <c r="CJ80" s="251" t="s">
        <v>73</v>
      </c>
      <c r="CK80" s="247" t="s">
        <v>75</v>
      </c>
      <c r="CL80" s="249" t="s">
        <v>75</v>
      </c>
      <c r="CM80" s="755"/>
      <c r="CN80" s="765"/>
      <c r="CO80" s="766"/>
      <c r="CP80" s="767"/>
      <c r="CQ80" s="251" t="s">
        <v>73</v>
      </c>
      <c r="CR80" s="247" t="s">
        <v>75</v>
      </c>
      <c r="CS80" s="249" t="s">
        <v>75</v>
      </c>
      <c r="CU80" s="755"/>
      <c r="CV80" s="765"/>
      <c r="CW80" s="766"/>
      <c r="CX80" s="767"/>
      <c r="CY80" s="251" t="s">
        <v>73</v>
      </c>
      <c r="CZ80" s="247" t="s">
        <v>75</v>
      </c>
      <c r="DA80" s="249" t="s">
        <v>75</v>
      </c>
      <c r="DB80" s="755"/>
      <c r="DC80" s="765"/>
      <c r="DD80" s="766"/>
      <c r="DE80" s="767"/>
      <c r="DF80" s="251" t="s">
        <v>73</v>
      </c>
      <c r="DG80" s="247" t="s">
        <v>75</v>
      </c>
      <c r="DH80" s="249" t="s">
        <v>75</v>
      </c>
      <c r="DJ80" s="755"/>
      <c r="DK80" s="765"/>
      <c r="DL80" s="766"/>
      <c r="DM80" s="767"/>
      <c r="DN80" s="251" t="s">
        <v>73</v>
      </c>
      <c r="DO80" s="247" t="s">
        <v>75</v>
      </c>
      <c r="DP80" s="249" t="s">
        <v>75</v>
      </c>
      <c r="DQ80" s="755"/>
      <c r="DR80" s="765"/>
      <c r="DS80" s="766"/>
      <c r="DT80" s="767"/>
      <c r="DU80" s="251" t="s">
        <v>73</v>
      </c>
      <c r="DV80" s="247" t="s">
        <v>75</v>
      </c>
      <c r="DW80" s="249" t="s">
        <v>75</v>
      </c>
      <c r="DY80" s="755"/>
      <c r="DZ80" s="765"/>
      <c r="EA80" s="766"/>
      <c r="EB80" s="767"/>
      <c r="EC80" s="251" t="s">
        <v>73</v>
      </c>
      <c r="ED80" s="247" t="s">
        <v>75</v>
      </c>
      <c r="EE80" s="249" t="s">
        <v>75</v>
      </c>
      <c r="EF80" s="755"/>
      <c r="EG80" s="765"/>
      <c r="EH80" s="766"/>
      <c r="EI80" s="767"/>
      <c r="EJ80" s="251" t="s">
        <v>73</v>
      </c>
      <c r="EK80" s="247" t="s">
        <v>75</v>
      </c>
      <c r="EL80" s="249" t="s">
        <v>75</v>
      </c>
      <c r="EN80" s="755"/>
      <c r="EO80" s="765"/>
      <c r="EP80" s="766"/>
      <c r="EQ80" s="767"/>
      <c r="ER80" s="251" t="s">
        <v>73</v>
      </c>
      <c r="ES80" s="247" t="s">
        <v>75</v>
      </c>
      <c r="ET80" s="249" t="s">
        <v>75</v>
      </c>
      <c r="EU80" s="755"/>
      <c r="EV80" s="765"/>
      <c r="EW80" s="766"/>
      <c r="EX80" s="767"/>
      <c r="EY80" s="251" t="s">
        <v>73</v>
      </c>
      <c r="EZ80" s="247" t="s">
        <v>75</v>
      </c>
      <c r="FA80" s="249" t="s">
        <v>75</v>
      </c>
      <c r="FC80" s="755"/>
      <c r="FD80" s="765"/>
      <c r="FE80" s="766"/>
      <c r="FF80" s="767"/>
      <c r="FG80" s="251" t="s">
        <v>73</v>
      </c>
      <c r="FH80" s="247" t="s">
        <v>75</v>
      </c>
      <c r="FI80" s="249" t="s">
        <v>75</v>
      </c>
      <c r="FJ80" s="755"/>
      <c r="FK80" s="765"/>
      <c r="FL80" s="766"/>
      <c r="FM80" s="767"/>
      <c r="FN80" s="251" t="s">
        <v>73</v>
      </c>
      <c r="FO80" s="247" t="s">
        <v>75</v>
      </c>
      <c r="FP80" s="249" t="s">
        <v>75</v>
      </c>
      <c r="FR80" s="755"/>
      <c r="FS80" s="765"/>
      <c r="FT80" s="766"/>
      <c r="FU80" s="767"/>
      <c r="FV80" s="251" t="s">
        <v>73</v>
      </c>
      <c r="FW80" s="247" t="s">
        <v>75</v>
      </c>
      <c r="FX80" s="249" t="s">
        <v>75</v>
      </c>
    </row>
    <row r="81" spans="1:180" ht="14.45" customHeight="1">
      <c r="A81" s="233"/>
      <c r="B81" s="185"/>
      <c r="C81" s="186"/>
      <c r="D81" s="187"/>
      <c r="E81" s="233"/>
      <c r="F81" s="233"/>
      <c r="G81" s="233"/>
      <c r="I81" s="233"/>
      <c r="J81" s="185"/>
      <c r="K81" s="186"/>
      <c r="L81" s="187"/>
      <c r="M81" s="233"/>
      <c r="N81" s="233"/>
      <c r="O81" s="233"/>
      <c r="P81" s="233"/>
      <c r="Q81" s="185"/>
      <c r="R81" s="186"/>
      <c r="S81" s="187"/>
      <c r="T81" s="233"/>
      <c r="U81" s="233"/>
      <c r="V81" s="233"/>
      <c r="X81" s="233"/>
      <c r="Y81" s="185"/>
      <c r="Z81" s="186"/>
      <c r="AA81" s="187"/>
      <c r="AB81" s="233"/>
      <c r="AC81" s="233"/>
      <c r="AD81" s="233"/>
      <c r="AE81" s="233"/>
      <c r="AF81" s="185"/>
      <c r="AG81" s="186"/>
      <c r="AH81" s="187"/>
      <c r="AI81" s="233"/>
      <c r="AJ81" s="233"/>
      <c r="AK81" s="233"/>
      <c r="AM81" s="233"/>
      <c r="AN81" s="185"/>
      <c r="AO81" s="186"/>
      <c r="AP81" s="187"/>
      <c r="AQ81" s="233"/>
      <c r="AR81" s="233"/>
      <c r="AS81" s="233"/>
      <c r="AT81" s="233"/>
      <c r="AU81" s="185"/>
      <c r="AV81" s="186"/>
      <c r="AW81" s="187"/>
      <c r="AX81" s="233"/>
      <c r="AY81" s="233"/>
      <c r="AZ81" s="233"/>
      <c r="BB81" s="233"/>
      <c r="BC81" s="185"/>
      <c r="BD81" s="186"/>
      <c r="BE81" s="187"/>
      <c r="BF81" s="233"/>
      <c r="BG81" s="233"/>
      <c r="BH81" s="233"/>
      <c r="BI81" s="233"/>
      <c r="BJ81" s="185"/>
      <c r="BK81" s="186"/>
      <c r="BL81" s="187"/>
      <c r="BM81" s="233"/>
      <c r="BN81" s="233"/>
      <c r="BO81" s="233"/>
      <c r="BQ81" s="233"/>
      <c r="BR81" s="185"/>
      <c r="BS81" s="186"/>
      <c r="BT81" s="187"/>
      <c r="BU81" s="233"/>
      <c r="BV81" s="233"/>
      <c r="BW81" s="233"/>
      <c r="BX81" s="233"/>
      <c r="BY81" s="185"/>
      <c r="BZ81" s="186"/>
      <c r="CA81" s="187"/>
      <c r="CB81" s="233"/>
      <c r="CC81" s="233"/>
      <c r="CD81" s="233"/>
      <c r="CF81" s="233"/>
      <c r="CG81" s="185"/>
      <c r="CH81" s="186"/>
      <c r="CI81" s="187"/>
      <c r="CJ81" s="233"/>
      <c r="CK81" s="233"/>
      <c r="CL81" s="233"/>
      <c r="CM81" s="233"/>
      <c r="CN81" s="185"/>
      <c r="CO81" s="186"/>
      <c r="CP81" s="187"/>
      <c r="CQ81" s="233"/>
      <c r="CR81" s="233"/>
      <c r="CS81" s="233"/>
      <c r="CU81" s="233"/>
      <c r="CV81" s="185"/>
      <c r="CW81" s="186"/>
      <c r="CX81" s="187"/>
      <c r="CY81" s="233"/>
      <c r="CZ81" s="233"/>
      <c r="DA81" s="233"/>
      <c r="DB81" s="233"/>
      <c r="DC81" s="185"/>
      <c r="DD81" s="186"/>
      <c r="DE81" s="187"/>
      <c r="DF81" s="233"/>
      <c r="DG81" s="233"/>
      <c r="DH81" s="233"/>
      <c r="DJ81" s="233"/>
      <c r="DK81" s="185"/>
      <c r="DL81" s="186"/>
      <c r="DM81" s="187"/>
      <c r="DN81" s="233"/>
      <c r="DO81" s="233"/>
      <c r="DP81" s="233"/>
      <c r="DQ81" s="233"/>
      <c r="DR81" s="185"/>
      <c r="DS81" s="186"/>
      <c r="DT81" s="187"/>
      <c r="DU81" s="233"/>
      <c r="DV81" s="233"/>
      <c r="DW81" s="233"/>
      <c r="DY81" s="233"/>
      <c r="DZ81" s="185"/>
      <c r="EA81" s="186"/>
      <c r="EB81" s="187"/>
      <c r="EC81" s="233"/>
      <c r="ED81" s="233"/>
      <c r="EE81" s="233"/>
      <c r="EF81" s="233"/>
      <c r="EG81" s="185"/>
      <c r="EH81" s="186"/>
      <c r="EI81" s="187"/>
      <c r="EJ81" s="233"/>
      <c r="EK81" s="233"/>
      <c r="EL81" s="233"/>
      <c r="EN81" s="233"/>
      <c r="EO81" s="185"/>
      <c r="EP81" s="186"/>
      <c r="EQ81" s="187"/>
      <c r="ER81" s="233"/>
      <c r="ES81" s="233"/>
      <c r="ET81" s="233"/>
      <c r="EU81" s="233"/>
      <c r="EV81" s="185"/>
      <c r="EW81" s="186"/>
      <c r="EX81" s="187"/>
      <c r="EY81" s="233"/>
      <c r="EZ81" s="233"/>
      <c r="FA81" s="233"/>
      <c r="FC81" s="233"/>
      <c r="FD81" s="185"/>
      <c r="FE81" s="186"/>
      <c r="FF81" s="187"/>
      <c r="FG81" s="233"/>
      <c r="FH81" s="233"/>
      <c r="FI81" s="233"/>
      <c r="FJ81" s="233"/>
      <c r="FK81" s="185"/>
      <c r="FL81" s="186"/>
      <c r="FM81" s="187"/>
      <c r="FN81" s="233"/>
      <c r="FO81" s="233"/>
      <c r="FP81" s="233"/>
      <c r="FR81" s="233"/>
      <c r="FS81" s="185"/>
      <c r="FT81" s="186"/>
      <c r="FU81" s="187"/>
      <c r="FV81" s="233"/>
      <c r="FW81" s="233"/>
      <c r="FX81" s="233"/>
    </row>
    <row r="82" spans="1:180" ht="14.45" customHeight="1">
      <c r="A82" s="241"/>
      <c r="B82" s="242"/>
      <c r="C82" s="243"/>
      <c r="D82" s="244"/>
      <c r="E82" s="241"/>
      <c r="F82" s="241"/>
      <c r="G82" s="241"/>
      <c r="I82" s="241"/>
      <c r="J82" s="242"/>
      <c r="K82" s="243"/>
      <c r="L82" s="244"/>
      <c r="M82" s="241"/>
      <c r="N82" s="241"/>
      <c r="O82" s="241"/>
      <c r="P82" s="241"/>
      <c r="Q82" s="242"/>
      <c r="R82" s="243"/>
      <c r="S82" s="244"/>
      <c r="T82" s="241"/>
      <c r="U82" s="241"/>
      <c r="V82" s="241"/>
      <c r="X82" s="234"/>
      <c r="Y82" s="230"/>
      <c r="Z82" s="231"/>
      <c r="AA82" s="232"/>
      <c r="AB82" s="234"/>
      <c r="AC82" s="234"/>
      <c r="AD82" s="234"/>
      <c r="AE82" s="234"/>
      <c r="AF82" s="230"/>
      <c r="AG82" s="231"/>
      <c r="AH82" s="232"/>
      <c r="AI82" s="234"/>
      <c r="AJ82" s="234"/>
      <c r="AK82" s="234"/>
      <c r="AM82" s="234"/>
      <c r="AN82" s="230"/>
      <c r="AO82" s="231"/>
      <c r="AP82" s="232"/>
      <c r="AQ82" s="234"/>
      <c r="AR82" s="234"/>
      <c r="AS82" s="234"/>
      <c r="AT82" s="234"/>
      <c r="AU82" s="230"/>
      <c r="AV82" s="231"/>
      <c r="AW82" s="232"/>
      <c r="AX82" s="234"/>
      <c r="AY82" s="234"/>
      <c r="AZ82" s="234"/>
      <c r="BB82" s="234"/>
      <c r="BC82" s="230"/>
      <c r="BD82" s="231"/>
      <c r="BE82" s="232"/>
      <c r="BF82" s="234"/>
      <c r="BG82" s="234"/>
      <c r="BH82" s="234"/>
      <c r="BI82" s="234"/>
      <c r="BJ82" s="230"/>
      <c r="BK82" s="231"/>
      <c r="BL82" s="232"/>
      <c r="BM82" s="234"/>
      <c r="BN82" s="234"/>
      <c r="BO82" s="234"/>
      <c r="BQ82" s="234"/>
      <c r="BR82" s="230"/>
      <c r="BS82" s="231"/>
      <c r="BT82" s="232"/>
      <c r="BU82" s="234"/>
      <c r="BV82" s="234"/>
      <c r="BW82" s="234"/>
      <c r="BX82" s="234"/>
      <c r="BY82" s="230"/>
      <c r="BZ82" s="231"/>
      <c r="CA82" s="232"/>
      <c r="CB82" s="234"/>
      <c r="CC82" s="234"/>
      <c r="CD82" s="234"/>
      <c r="CF82" s="234"/>
      <c r="CG82" s="230"/>
      <c r="CH82" s="231"/>
      <c r="CI82" s="232"/>
      <c r="CJ82" s="234"/>
      <c r="CK82" s="234"/>
      <c r="CL82" s="234"/>
      <c r="CM82" s="234"/>
      <c r="CN82" s="230"/>
      <c r="CO82" s="231"/>
      <c r="CP82" s="232"/>
      <c r="CQ82" s="234"/>
      <c r="CR82" s="234"/>
      <c r="CS82" s="234"/>
      <c r="CU82" s="234"/>
      <c r="CV82" s="230"/>
      <c r="CW82" s="231"/>
      <c r="CX82" s="232"/>
      <c r="CY82" s="234"/>
      <c r="CZ82" s="234"/>
      <c r="DA82" s="234"/>
      <c r="DB82" s="234"/>
      <c r="DC82" s="230"/>
      <c r="DD82" s="231"/>
      <c r="DE82" s="232"/>
      <c r="DF82" s="234"/>
      <c r="DG82" s="234"/>
      <c r="DH82" s="234"/>
      <c r="DJ82" s="234"/>
      <c r="DK82" s="230"/>
      <c r="DL82" s="231"/>
      <c r="DM82" s="232"/>
      <c r="DN82" s="234"/>
      <c r="DO82" s="234"/>
      <c r="DP82" s="234"/>
      <c r="DQ82" s="234"/>
      <c r="DR82" s="230"/>
      <c r="DS82" s="231"/>
      <c r="DT82" s="232"/>
      <c r="DU82" s="234"/>
      <c r="DV82" s="234"/>
      <c r="DW82" s="234"/>
      <c r="DY82" s="234"/>
      <c r="DZ82" s="230"/>
      <c r="EA82" s="231"/>
      <c r="EB82" s="232"/>
      <c r="EC82" s="234"/>
      <c r="ED82" s="234"/>
      <c r="EE82" s="234"/>
      <c r="EF82" s="234"/>
      <c r="EG82" s="230"/>
      <c r="EH82" s="231"/>
      <c r="EI82" s="232"/>
      <c r="EJ82" s="234"/>
      <c r="EK82" s="234"/>
      <c r="EL82" s="234"/>
      <c r="EN82" s="234"/>
      <c r="EO82" s="230"/>
      <c r="EP82" s="231"/>
      <c r="EQ82" s="232"/>
      <c r="ER82" s="234"/>
      <c r="ES82" s="234"/>
      <c r="ET82" s="234"/>
      <c r="EU82" s="234"/>
      <c r="EV82" s="230"/>
      <c r="EW82" s="231"/>
      <c r="EX82" s="232"/>
      <c r="EY82" s="234"/>
      <c r="EZ82" s="234"/>
      <c r="FA82" s="234"/>
      <c r="FC82" s="234"/>
      <c r="FD82" s="230"/>
      <c r="FE82" s="231"/>
      <c r="FF82" s="232"/>
      <c r="FG82" s="234"/>
      <c r="FH82" s="234"/>
      <c r="FI82" s="234"/>
      <c r="FJ82" s="234"/>
      <c r="FK82" s="230"/>
      <c r="FL82" s="231"/>
      <c r="FM82" s="232"/>
      <c r="FN82" s="234"/>
      <c r="FO82" s="234"/>
      <c r="FP82" s="234"/>
      <c r="FR82" s="234"/>
      <c r="FS82" s="230"/>
      <c r="FT82" s="231"/>
      <c r="FU82" s="232"/>
      <c r="FV82" s="234"/>
      <c r="FW82" s="234"/>
      <c r="FX82" s="234"/>
    </row>
    <row r="83" spans="1:180" ht="14.45" customHeight="1">
      <c r="A83" s="157"/>
      <c r="B83" s="93"/>
      <c r="C83" s="35"/>
      <c r="D83" s="191"/>
      <c r="E83" s="157"/>
      <c r="F83" s="157"/>
      <c r="G83" s="157"/>
      <c r="I83" s="157"/>
      <c r="J83" s="93"/>
      <c r="K83" s="35"/>
      <c r="L83" s="191"/>
      <c r="M83" s="157"/>
      <c r="N83" s="157"/>
      <c r="O83" s="157"/>
      <c r="P83" s="157"/>
      <c r="Q83" s="93"/>
      <c r="R83" s="35"/>
      <c r="S83" s="191"/>
      <c r="T83" s="157"/>
      <c r="U83" s="157"/>
      <c r="V83" s="157"/>
      <c r="X83" s="157"/>
      <c r="Y83" s="93"/>
      <c r="Z83" s="35"/>
      <c r="AA83" s="191"/>
      <c r="AB83" s="157"/>
      <c r="AC83" s="157"/>
      <c r="AD83" s="157"/>
      <c r="AE83" s="157"/>
      <c r="AF83" s="93"/>
      <c r="AG83" s="35"/>
      <c r="AH83" s="191"/>
      <c r="AI83" s="157"/>
      <c r="AJ83" s="157"/>
      <c r="AK83" s="157"/>
      <c r="AM83" s="157"/>
      <c r="AN83" s="93"/>
      <c r="AO83" s="35"/>
      <c r="AP83" s="191"/>
      <c r="AQ83" s="157"/>
      <c r="AR83" s="157"/>
      <c r="AS83" s="157"/>
      <c r="AT83" s="157"/>
      <c r="AU83" s="93"/>
      <c r="AV83" s="35"/>
      <c r="AW83" s="191"/>
      <c r="AX83" s="157"/>
      <c r="AY83" s="157"/>
      <c r="AZ83" s="157"/>
      <c r="BB83" s="157"/>
      <c r="BC83" s="93"/>
      <c r="BD83" s="35"/>
      <c r="BE83" s="191"/>
      <c r="BF83" s="157"/>
      <c r="BG83" s="157"/>
      <c r="BH83" s="157"/>
      <c r="BI83" s="157"/>
      <c r="BJ83" s="93"/>
      <c r="BK83" s="35"/>
      <c r="BL83" s="191"/>
      <c r="BM83" s="157"/>
      <c r="BN83" s="157"/>
      <c r="BO83" s="157"/>
      <c r="BQ83" s="157"/>
      <c r="BR83" s="93"/>
      <c r="BS83" s="35"/>
      <c r="BT83" s="191"/>
      <c r="BU83" s="157"/>
      <c r="BV83" s="157"/>
      <c r="BW83" s="157"/>
      <c r="BX83" s="157"/>
      <c r="BY83" s="93"/>
      <c r="BZ83" s="35"/>
      <c r="CA83" s="191"/>
      <c r="CB83" s="157"/>
      <c r="CC83" s="157"/>
      <c r="CD83" s="157"/>
      <c r="CF83" s="157"/>
      <c r="CG83" s="93"/>
      <c r="CH83" s="35"/>
      <c r="CI83" s="191"/>
      <c r="CJ83" s="157"/>
      <c r="CK83" s="157"/>
      <c r="CL83" s="157"/>
      <c r="CM83" s="157"/>
      <c r="CN83" s="93"/>
      <c r="CO83" s="35"/>
      <c r="CP83" s="191"/>
      <c r="CQ83" s="157"/>
      <c r="CR83" s="157"/>
      <c r="CS83" s="157"/>
      <c r="CU83" s="157"/>
      <c r="CV83" s="93"/>
      <c r="CW83" s="35"/>
      <c r="CX83" s="191"/>
      <c r="CY83" s="157"/>
      <c r="CZ83" s="157"/>
      <c r="DA83" s="157"/>
      <c r="DB83" s="157"/>
      <c r="DC83" s="93"/>
      <c r="DD83" s="35"/>
      <c r="DE83" s="191"/>
      <c r="DF83" s="157"/>
      <c r="DG83" s="157"/>
      <c r="DH83" s="157"/>
      <c r="DJ83" s="157"/>
      <c r="DK83" s="93"/>
      <c r="DL83" s="35"/>
      <c r="DM83" s="191"/>
      <c r="DN83" s="157"/>
      <c r="DO83" s="157"/>
      <c r="DP83" s="157"/>
      <c r="DQ83" s="157"/>
      <c r="DR83" s="93"/>
      <c r="DS83" s="35"/>
      <c r="DT83" s="191"/>
      <c r="DU83" s="157"/>
      <c r="DV83" s="157"/>
      <c r="DW83" s="157"/>
      <c r="DY83" s="157"/>
      <c r="DZ83" s="93"/>
      <c r="EA83" s="35"/>
      <c r="EB83" s="191"/>
      <c r="EC83" s="157"/>
      <c r="ED83" s="157"/>
      <c r="EE83" s="157"/>
      <c r="EF83" s="157"/>
      <c r="EG83" s="93"/>
      <c r="EH83" s="35"/>
      <c r="EI83" s="191"/>
      <c r="EJ83" s="157"/>
      <c r="EK83" s="157"/>
      <c r="EL83" s="157"/>
      <c r="EN83" s="157"/>
      <c r="EO83" s="93"/>
      <c r="EP83" s="35"/>
      <c r="EQ83" s="191"/>
      <c r="ER83" s="157"/>
      <c r="ES83" s="157"/>
      <c r="ET83" s="157"/>
      <c r="EU83" s="157"/>
      <c r="EV83" s="93"/>
      <c r="EW83" s="35"/>
      <c r="EX83" s="191"/>
      <c r="EY83" s="157"/>
      <c r="EZ83" s="157"/>
      <c r="FA83" s="157"/>
      <c r="FC83" s="157"/>
      <c r="FD83" s="93"/>
      <c r="FE83" s="35"/>
      <c r="FF83" s="191"/>
      <c r="FG83" s="157"/>
      <c r="FH83" s="157"/>
      <c r="FI83" s="157"/>
      <c r="FJ83" s="157"/>
      <c r="FK83" s="93"/>
      <c r="FL83" s="35"/>
      <c r="FM83" s="191"/>
      <c r="FN83" s="157"/>
      <c r="FO83" s="157"/>
      <c r="FP83" s="157"/>
      <c r="FR83" s="157"/>
      <c r="FS83" s="93"/>
      <c r="FT83" s="35"/>
      <c r="FU83" s="191"/>
      <c r="FV83" s="157"/>
      <c r="FW83" s="157"/>
      <c r="FX83" s="157"/>
    </row>
    <row r="84" spans="1:180" ht="14.45" customHeight="1">
      <c r="A84" s="241"/>
      <c r="B84" s="242"/>
      <c r="C84" s="243"/>
      <c r="D84" s="244"/>
      <c r="E84" s="241"/>
      <c r="F84" s="241"/>
      <c r="G84" s="241"/>
      <c r="I84" s="241"/>
      <c r="J84" s="242"/>
      <c r="K84" s="243"/>
      <c r="L84" s="244"/>
      <c r="M84" s="241"/>
      <c r="N84" s="241"/>
      <c r="O84" s="241"/>
      <c r="P84" s="241"/>
      <c r="Q84" s="242"/>
      <c r="R84" s="243"/>
      <c r="S84" s="244"/>
      <c r="T84" s="241"/>
      <c r="U84" s="241"/>
      <c r="V84" s="241"/>
      <c r="X84" s="234"/>
      <c r="Y84" s="230"/>
      <c r="Z84" s="231"/>
      <c r="AA84" s="232"/>
      <c r="AB84" s="234"/>
      <c r="AC84" s="234"/>
      <c r="AD84" s="234"/>
      <c r="AE84" s="234"/>
      <c r="AF84" s="230"/>
      <c r="AG84" s="231"/>
      <c r="AH84" s="232"/>
      <c r="AI84" s="234"/>
      <c r="AJ84" s="234"/>
      <c r="AK84" s="234"/>
      <c r="AM84" s="234"/>
      <c r="AN84" s="230"/>
      <c r="AO84" s="231"/>
      <c r="AP84" s="232"/>
      <c r="AQ84" s="234"/>
      <c r="AR84" s="234"/>
      <c r="AS84" s="234"/>
      <c r="AT84" s="234"/>
      <c r="AU84" s="230"/>
      <c r="AV84" s="231"/>
      <c r="AW84" s="232"/>
      <c r="AX84" s="234"/>
      <c r="AY84" s="234"/>
      <c r="AZ84" s="234"/>
      <c r="BB84" s="234"/>
      <c r="BC84" s="230"/>
      <c r="BD84" s="231"/>
      <c r="BE84" s="232"/>
      <c r="BF84" s="234"/>
      <c r="BG84" s="234"/>
      <c r="BH84" s="234"/>
      <c r="BI84" s="234"/>
      <c r="BJ84" s="230"/>
      <c r="BK84" s="231"/>
      <c r="BL84" s="232"/>
      <c r="BM84" s="234"/>
      <c r="BN84" s="234"/>
      <c r="BO84" s="234"/>
      <c r="BQ84" s="234"/>
      <c r="BR84" s="230"/>
      <c r="BS84" s="231"/>
      <c r="BT84" s="232"/>
      <c r="BU84" s="234"/>
      <c r="BV84" s="234"/>
      <c r="BW84" s="234"/>
      <c r="BX84" s="234"/>
      <c r="BY84" s="230"/>
      <c r="BZ84" s="231"/>
      <c r="CA84" s="232"/>
      <c r="CB84" s="234"/>
      <c r="CC84" s="234"/>
      <c r="CD84" s="234"/>
      <c r="CF84" s="234"/>
      <c r="CG84" s="230"/>
      <c r="CH84" s="231"/>
      <c r="CI84" s="232"/>
      <c r="CJ84" s="234"/>
      <c r="CK84" s="234"/>
      <c r="CL84" s="234"/>
      <c r="CM84" s="234"/>
      <c r="CN84" s="230"/>
      <c r="CO84" s="231"/>
      <c r="CP84" s="232"/>
      <c r="CQ84" s="234"/>
      <c r="CR84" s="234"/>
      <c r="CS84" s="234"/>
      <c r="CU84" s="234"/>
      <c r="CV84" s="230"/>
      <c r="CW84" s="231"/>
      <c r="CX84" s="232"/>
      <c r="CY84" s="234"/>
      <c r="CZ84" s="234"/>
      <c r="DA84" s="234"/>
      <c r="DB84" s="234"/>
      <c r="DC84" s="230"/>
      <c r="DD84" s="231"/>
      <c r="DE84" s="232"/>
      <c r="DF84" s="234"/>
      <c r="DG84" s="234"/>
      <c r="DH84" s="234"/>
      <c r="DJ84" s="234"/>
      <c r="DK84" s="230"/>
      <c r="DL84" s="231"/>
      <c r="DM84" s="232"/>
      <c r="DN84" s="234"/>
      <c r="DO84" s="234"/>
      <c r="DP84" s="234"/>
      <c r="DQ84" s="234"/>
      <c r="DR84" s="230"/>
      <c r="DS84" s="231"/>
      <c r="DT84" s="232"/>
      <c r="DU84" s="234"/>
      <c r="DV84" s="234"/>
      <c r="DW84" s="234"/>
      <c r="DY84" s="234"/>
      <c r="DZ84" s="230"/>
      <c r="EA84" s="231"/>
      <c r="EB84" s="232"/>
      <c r="EC84" s="234"/>
      <c r="ED84" s="234"/>
      <c r="EE84" s="234"/>
      <c r="EF84" s="234"/>
      <c r="EG84" s="230"/>
      <c r="EH84" s="231"/>
      <c r="EI84" s="232"/>
      <c r="EJ84" s="234"/>
      <c r="EK84" s="234"/>
      <c r="EL84" s="234"/>
      <c r="EN84" s="234"/>
      <c r="EO84" s="230"/>
      <c r="EP84" s="231"/>
      <c r="EQ84" s="232"/>
      <c r="ER84" s="234"/>
      <c r="ES84" s="234"/>
      <c r="ET84" s="234"/>
      <c r="EU84" s="234"/>
      <c r="EV84" s="230"/>
      <c r="EW84" s="231"/>
      <c r="EX84" s="232"/>
      <c r="EY84" s="234"/>
      <c r="EZ84" s="234"/>
      <c r="FA84" s="234"/>
      <c r="FC84" s="234"/>
      <c r="FD84" s="230"/>
      <c r="FE84" s="231"/>
      <c r="FF84" s="232"/>
      <c r="FG84" s="234"/>
      <c r="FH84" s="234"/>
      <c r="FI84" s="234"/>
      <c r="FJ84" s="234"/>
      <c r="FK84" s="230"/>
      <c r="FL84" s="231"/>
      <c r="FM84" s="232"/>
      <c r="FN84" s="234"/>
      <c r="FO84" s="234"/>
      <c r="FP84" s="234"/>
      <c r="FR84" s="234"/>
      <c r="FS84" s="230"/>
      <c r="FT84" s="231"/>
      <c r="FU84" s="232"/>
      <c r="FV84" s="234"/>
      <c r="FW84" s="234"/>
      <c r="FX84" s="234"/>
    </row>
    <row r="85" spans="1:180" ht="14.45" customHeight="1">
      <c r="A85" s="157"/>
      <c r="B85" s="93"/>
      <c r="C85" s="35"/>
      <c r="D85" s="191"/>
      <c r="E85" s="157"/>
      <c r="F85" s="157"/>
      <c r="G85" s="157"/>
      <c r="I85" s="157"/>
      <c r="J85" s="93"/>
      <c r="K85" s="35"/>
      <c r="L85" s="191"/>
      <c r="M85" s="157"/>
      <c r="N85" s="157"/>
      <c r="O85" s="157"/>
      <c r="P85" s="157"/>
      <c r="Q85" s="93"/>
      <c r="R85" s="35"/>
      <c r="S85" s="191"/>
      <c r="T85" s="157"/>
      <c r="U85" s="157"/>
      <c r="V85" s="157"/>
      <c r="X85" s="157"/>
      <c r="Y85" s="93"/>
      <c r="Z85" s="35"/>
      <c r="AA85" s="191"/>
      <c r="AB85" s="157"/>
      <c r="AC85" s="157"/>
      <c r="AD85" s="157"/>
      <c r="AE85" s="157"/>
      <c r="AF85" s="93"/>
      <c r="AG85" s="35"/>
      <c r="AH85" s="191"/>
      <c r="AI85" s="157"/>
      <c r="AJ85" s="157"/>
      <c r="AK85" s="157"/>
      <c r="AM85" s="157"/>
      <c r="AN85" s="93"/>
      <c r="AO85" s="35"/>
      <c r="AP85" s="191"/>
      <c r="AQ85" s="157"/>
      <c r="AR85" s="157"/>
      <c r="AS85" s="157"/>
      <c r="AT85" s="157"/>
      <c r="AU85" s="93"/>
      <c r="AV85" s="35"/>
      <c r="AW85" s="191"/>
      <c r="AX85" s="157"/>
      <c r="AY85" s="157"/>
      <c r="AZ85" s="157"/>
      <c r="BB85" s="157"/>
      <c r="BC85" s="93"/>
      <c r="BD85" s="35"/>
      <c r="BE85" s="191"/>
      <c r="BF85" s="157"/>
      <c r="BG85" s="157"/>
      <c r="BH85" s="157"/>
      <c r="BI85" s="157"/>
      <c r="BJ85" s="93"/>
      <c r="BK85" s="35"/>
      <c r="BL85" s="191"/>
      <c r="BM85" s="157"/>
      <c r="BN85" s="157"/>
      <c r="BO85" s="157"/>
      <c r="BQ85" s="157"/>
      <c r="BR85" s="93"/>
      <c r="BS85" s="35"/>
      <c r="BT85" s="191"/>
      <c r="BU85" s="157"/>
      <c r="BV85" s="157"/>
      <c r="BW85" s="157"/>
      <c r="BX85" s="157"/>
      <c r="BY85" s="93"/>
      <c r="BZ85" s="35"/>
      <c r="CA85" s="191"/>
      <c r="CB85" s="157"/>
      <c r="CC85" s="157"/>
      <c r="CD85" s="157"/>
      <c r="CF85" s="157"/>
      <c r="CG85" s="93"/>
      <c r="CH85" s="35"/>
      <c r="CI85" s="191"/>
      <c r="CJ85" s="157"/>
      <c r="CK85" s="157"/>
      <c r="CL85" s="157"/>
      <c r="CM85" s="157"/>
      <c r="CN85" s="93"/>
      <c r="CO85" s="35"/>
      <c r="CP85" s="191"/>
      <c r="CQ85" s="157"/>
      <c r="CR85" s="157"/>
      <c r="CS85" s="157"/>
      <c r="CU85" s="157"/>
      <c r="CV85" s="93"/>
      <c r="CW85" s="35"/>
      <c r="CX85" s="191"/>
      <c r="CY85" s="157"/>
      <c r="CZ85" s="157"/>
      <c r="DA85" s="157"/>
      <c r="DB85" s="157"/>
      <c r="DC85" s="93"/>
      <c r="DD85" s="35"/>
      <c r="DE85" s="191"/>
      <c r="DF85" s="157"/>
      <c r="DG85" s="157"/>
      <c r="DH85" s="157"/>
      <c r="DJ85" s="157"/>
      <c r="DK85" s="93"/>
      <c r="DL85" s="35"/>
      <c r="DM85" s="191"/>
      <c r="DN85" s="157"/>
      <c r="DO85" s="157"/>
      <c r="DP85" s="157"/>
      <c r="DQ85" s="157"/>
      <c r="DR85" s="93"/>
      <c r="DS85" s="35"/>
      <c r="DT85" s="191"/>
      <c r="DU85" s="157"/>
      <c r="DV85" s="157"/>
      <c r="DW85" s="157"/>
      <c r="DY85" s="157"/>
      <c r="DZ85" s="93"/>
      <c r="EA85" s="35"/>
      <c r="EB85" s="191"/>
      <c r="EC85" s="157"/>
      <c r="ED85" s="157"/>
      <c r="EE85" s="157"/>
      <c r="EF85" s="157"/>
      <c r="EG85" s="93"/>
      <c r="EH85" s="35"/>
      <c r="EI85" s="191"/>
      <c r="EJ85" s="157"/>
      <c r="EK85" s="157"/>
      <c r="EL85" s="157"/>
      <c r="EN85" s="157"/>
      <c r="EO85" s="93"/>
      <c r="EP85" s="35"/>
      <c r="EQ85" s="191"/>
      <c r="ER85" s="157"/>
      <c r="ES85" s="157"/>
      <c r="ET85" s="157"/>
      <c r="EU85" s="157"/>
      <c r="EV85" s="93"/>
      <c r="EW85" s="35"/>
      <c r="EX85" s="191"/>
      <c r="EY85" s="157"/>
      <c r="EZ85" s="157"/>
      <c r="FA85" s="157"/>
      <c r="FC85" s="157"/>
      <c r="FD85" s="93"/>
      <c r="FE85" s="35"/>
      <c r="FF85" s="191"/>
      <c r="FG85" s="157"/>
      <c r="FH85" s="157"/>
      <c r="FI85" s="157"/>
      <c r="FJ85" s="157"/>
      <c r="FK85" s="93"/>
      <c r="FL85" s="35"/>
      <c r="FM85" s="191"/>
      <c r="FN85" s="157"/>
      <c r="FO85" s="157"/>
      <c r="FP85" s="157"/>
      <c r="FR85" s="157"/>
      <c r="FS85" s="93"/>
      <c r="FT85" s="35"/>
      <c r="FU85" s="191"/>
      <c r="FV85" s="157"/>
      <c r="FW85" s="157"/>
      <c r="FX85" s="157"/>
    </row>
    <row r="86" spans="1:180" ht="14.45" customHeight="1">
      <c r="A86" s="241"/>
      <c r="B86" s="242"/>
      <c r="C86" s="243"/>
      <c r="D86" s="244"/>
      <c r="E86" s="241"/>
      <c r="F86" s="241"/>
      <c r="G86" s="241"/>
      <c r="I86" s="241"/>
      <c r="J86" s="242"/>
      <c r="K86" s="243"/>
      <c r="L86" s="244"/>
      <c r="M86" s="241"/>
      <c r="N86" s="241"/>
      <c r="O86" s="241"/>
      <c r="P86" s="241"/>
      <c r="Q86" s="242"/>
      <c r="R86" s="243"/>
      <c r="S86" s="244"/>
      <c r="T86" s="241"/>
      <c r="U86" s="241"/>
      <c r="V86" s="241"/>
      <c r="X86" s="234"/>
      <c r="Y86" s="230"/>
      <c r="Z86" s="231"/>
      <c r="AA86" s="232"/>
      <c r="AB86" s="234"/>
      <c r="AC86" s="234"/>
      <c r="AD86" s="234"/>
      <c r="AE86" s="234"/>
      <c r="AF86" s="230"/>
      <c r="AG86" s="231"/>
      <c r="AH86" s="232"/>
      <c r="AI86" s="234"/>
      <c r="AJ86" s="234"/>
      <c r="AK86" s="234"/>
      <c r="AM86" s="234"/>
      <c r="AN86" s="230"/>
      <c r="AO86" s="231"/>
      <c r="AP86" s="232"/>
      <c r="AQ86" s="234"/>
      <c r="AR86" s="234"/>
      <c r="AS86" s="234"/>
      <c r="AT86" s="234"/>
      <c r="AU86" s="230"/>
      <c r="AV86" s="231"/>
      <c r="AW86" s="232"/>
      <c r="AX86" s="234"/>
      <c r="AY86" s="234"/>
      <c r="AZ86" s="234"/>
      <c r="BB86" s="234"/>
      <c r="BC86" s="230"/>
      <c r="BD86" s="231"/>
      <c r="BE86" s="232"/>
      <c r="BF86" s="234"/>
      <c r="BG86" s="234"/>
      <c r="BH86" s="234"/>
      <c r="BI86" s="234"/>
      <c r="BJ86" s="230"/>
      <c r="BK86" s="231"/>
      <c r="BL86" s="232"/>
      <c r="BM86" s="234"/>
      <c r="BN86" s="234"/>
      <c r="BO86" s="234"/>
      <c r="BQ86" s="234"/>
      <c r="BR86" s="230"/>
      <c r="BS86" s="231"/>
      <c r="BT86" s="232"/>
      <c r="BU86" s="234"/>
      <c r="BV86" s="234"/>
      <c r="BW86" s="234"/>
      <c r="BX86" s="234"/>
      <c r="BY86" s="230"/>
      <c r="BZ86" s="231"/>
      <c r="CA86" s="232"/>
      <c r="CB86" s="234"/>
      <c r="CC86" s="234"/>
      <c r="CD86" s="234"/>
      <c r="CF86" s="234"/>
      <c r="CG86" s="230"/>
      <c r="CH86" s="231"/>
      <c r="CI86" s="232"/>
      <c r="CJ86" s="234"/>
      <c r="CK86" s="234"/>
      <c r="CL86" s="234"/>
      <c r="CM86" s="234"/>
      <c r="CN86" s="230"/>
      <c r="CO86" s="231"/>
      <c r="CP86" s="232"/>
      <c r="CQ86" s="234"/>
      <c r="CR86" s="234"/>
      <c r="CS86" s="234"/>
      <c r="CU86" s="234"/>
      <c r="CV86" s="230"/>
      <c r="CW86" s="231"/>
      <c r="CX86" s="232"/>
      <c r="CY86" s="234"/>
      <c r="CZ86" s="234"/>
      <c r="DA86" s="234"/>
      <c r="DB86" s="234"/>
      <c r="DC86" s="230"/>
      <c r="DD86" s="231"/>
      <c r="DE86" s="232"/>
      <c r="DF86" s="234"/>
      <c r="DG86" s="234"/>
      <c r="DH86" s="234"/>
      <c r="DJ86" s="234"/>
      <c r="DK86" s="230"/>
      <c r="DL86" s="231"/>
      <c r="DM86" s="232"/>
      <c r="DN86" s="234"/>
      <c r="DO86" s="234"/>
      <c r="DP86" s="234"/>
      <c r="DQ86" s="234"/>
      <c r="DR86" s="230"/>
      <c r="DS86" s="231"/>
      <c r="DT86" s="232"/>
      <c r="DU86" s="234"/>
      <c r="DV86" s="234"/>
      <c r="DW86" s="234"/>
      <c r="DY86" s="234"/>
      <c r="DZ86" s="230"/>
      <c r="EA86" s="231"/>
      <c r="EB86" s="232"/>
      <c r="EC86" s="234"/>
      <c r="ED86" s="234"/>
      <c r="EE86" s="234"/>
      <c r="EF86" s="234"/>
      <c r="EG86" s="230"/>
      <c r="EH86" s="231"/>
      <c r="EI86" s="232"/>
      <c r="EJ86" s="234"/>
      <c r="EK86" s="234"/>
      <c r="EL86" s="234"/>
      <c r="EN86" s="234"/>
      <c r="EO86" s="230"/>
      <c r="EP86" s="231"/>
      <c r="EQ86" s="232"/>
      <c r="ER86" s="234"/>
      <c r="ES86" s="234"/>
      <c r="ET86" s="234"/>
      <c r="EU86" s="234"/>
      <c r="EV86" s="230"/>
      <c r="EW86" s="231"/>
      <c r="EX86" s="232"/>
      <c r="EY86" s="234"/>
      <c r="EZ86" s="234"/>
      <c r="FA86" s="234"/>
      <c r="FC86" s="234"/>
      <c r="FD86" s="230"/>
      <c r="FE86" s="231"/>
      <c r="FF86" s="232"/>
      <c r="FG86" s="234"/>
      <c r="FH86" s="234"/>
      <c r="FI86" s="234"/>
      <c r="FJ86" s="234"/>
      <c r="FK86" s="230"/>
      <c r="FL86" s="231"/>
      <c r="FM86" s="232"/>
      <c r="FN86" s="234"/>
      <c r="FO86" s="234"/>
      <c r="FP86" s="234"/>
      <c r="FR86" s="234"/>
      <c r="FS86" s="230"/>
      <c r="FT86" s="231"/>
      <c r="FU86" s="232"/>
      <c r="FV86" s="234"/>
      <c r="FW86" s="234"/>
      <c r="FX86" s="234"/>
    </row>
    <row r="87" spans="1:180" ht="14.45" customHeight="1">
      <c r="A87" s="157"/>
      <c r="B87" s="93"/>
      <c r="C87" s="35"/>
      <c r="D87" s="191"/>
      <c r="E87" s="157"/>
      <c r="F87" s="157"/>
      <c r="G87" s="157"/>
      <c r="I87" s="157"/>
      <c r="J87" s="93"/>
      <c r="K87" s="35"/>
      <c r="L87" s="191"/>
      <c r="M87" s="157"/>
      <c r="N87" s="157"/>
      <c r="O87" s="157"/>
      <c r="P87" s="157"/>
      <c r="Q87" s="93"/>
      <c r="R87" s="35"/>
      <c r="S87" s="191"/>
      <c r="T87" s="157"/>
      <c r="U87" s="157"/>
      <c r="V87" s="157"/>
      <c r="X87" s="157"/>
      <c r="Y87" s="93"/>
      <c r="Z87" s="35"/>
      <c r="AA87" s="191"/>
      <c r="AB87" s="157"/>
      <c r="AC87" s="157"/>
      <c r="AD87" s="157"/>
      <c r="AE87" s="157"/>
      <c r="AF87" s="93"/>
      <c r="AG87" s="35"/>
      <c r="AH87" s="191"/>
      <c r="AI87" s="157"/>
      <c r="AJ87" s="157"/>
      <c r="AK87" s="157"/>
      <c r="AM87" s="157"/>
      <c r="AN87" s="93"/>
      <c r="AO87" s="35"/>
      <c r="AP87" s="191"/>
      <c r="AQ87" s="157"/>
      <c r="AR87" s="157"/>
      <c r="AS87" s="157"/>
      <c r="AT87" s="157"/>
      <c r="AU87" s="93"/>
      <c r="AV87" s="35"/>
      <c r="AW87" s="191"/>
      <c r="AX87" s="157"/>
      <c r="AY87" s="157"/>
      <c r="AZ87" s="157"/>
      <c r="BB87" s="157"/>
      <c r="BC87" s="93"/>
      <c r="BD87" s="35"/>
      <c r="BE87" s="191"/>
      <c r="BF87" s="157"/>
      <c r="BG87" s="157"/>
      <c r="BH87" s="157"/>
      <c r="BI87" s="157"/>
      <c r="BJ87" s="93"/>
      <c r="BK87" s="35"/>
      <c r="BL87" s="191"/>
      <c r="BM87" s="157"/>
      <c r="BN87" s="157"/>
      <c r="BO87" s="157"/>
      <c r="BQ87" s="157"/>
      <c r="BR87" s="93"/>
      <c r="BS87" s="35"/>
      <c r="BT87" s="191"/>
      <c r="BU87" s="157"/>
      <c r="BV87" s="157"/>
      <c r="BW87" s="157"/>
      <c r="BX87" s="157"/>
      <c r="BY87" s="93"/>
      <c r="BZ87" s="35"/>
      <c r="CA87" s="191"/>
      <c r="CB87" s="157"/>
      <c r="CC87" s="157"/>
      <c r="CD87" s="157"/>
      <c r="CF87" s="157"/>
      <c r="CG87" s="93"/>
      <c r="CH87" s="35"/>
      <c r="CI87" s="191"/>
      <c r="CJ87" s="157"/>
      <c r="CK87" s="157"/>
      <c r="CL87" s="157"/>
      <c r="CM87" s="157"/>
      <c r="CN87" s="93"/>
      <c r="CO87" s="35"/>
      <c r="CP87" s="191"/>
      <c r="CQ87" s="157"/>
      <c r="CR87" s="157"/>
      <c r="CS87" s="157"/>
      <c r="CU87" s="157"/>
      <c r="CV87" s="93"/>
      <c r="CW87" s="35"/>
      <c r="CX87" s="191"/>
      <c r="CY87" s="157"/>
      <c r="CZ87" s="157"/>
      <c r="DA87" s="157"/>
      <c r="DB87" s="157"/>
      <c r="DC87" s="93"/>
      <c r="DD87" s="35"/>
      <c r="DE87" s="191"/>
      <c r="DF87" s="157"/>
      <c r="DG87" s="157"/>
      <c r="DH87" s="157"/>
      <c r="DJ87" s="157"/>
      <c r="DK87" s="93"/>
      <c r="DL87" s="35"/>
      <c r="DM87" s="191"/>
      <c r="DN87" s="157"/>
      <c r="DO87" s="157"/>
      <c r="DP87" s="157"/>
      <c r="DQ87" s="157"/>
      <c r="DR87" s="93"/>
      <c r="DS87" s="35"/>
      <c r="DT87" s="191"/>
      <c r="DU87" s="157"/>
      <c r="DV87" s="157"/>
      <c r="DW87" s="157"/>
      <c r="DY87" s="157"/>
      <c r="DZ87" s="93"/>
      <c r="EA87" s="35"/>
      <c r="EB87" s="191"/>
      <c r="EC87" s="157"/>
      <c r="ED87" s="157"/>
      <c r="EE87" s="157"/>
      <c r="EF87" s="157"/>
      <c r="EG87" s="93"/>
      <c r="EH87" s="35"/>
      <c r="EI87" s="191"/>
      <c r="EJ87" s="157"/>
      <c r="EK87" s="157"/>
      <c r="EL87" s="157"/>
      <c r="EN87" s="157"/>
      <c r="EO87" s="93"/>
      <c r="EP87" s="35"/>
      <c r="EQ87" s="191"/>
      <c r="ER87" s="157"/>
      <c r="ES87" s="157"/>
      <c r="ET87" s="157"/>
      <c r="EU87" s="157"/>
      <c r="EV87" s="93"/>
      <c r="EW87" s="35"/>
      <c r="EX87" s="191"/>
      <c r="EY87" s="157"/>
      <c r="EZ87" s="157"/>
      <c r="FA87" s="157"/>
      <c r="FC87" s="157"/>
      <c r="FD87" s="93"/>
      <c r="FE87" s="35"/>
      <c r="FF87" s="191"/>
      <c r="FG87" s="157"/>
      <c r="FH87" s="157"/>
      <c r="FI87" s="157"/>
      <c r="FJ87" s="157"/>
      <c r="FK87" s="93"/>
      <c r="FL87" s="35"/>
      <c r="FM87" s="191"/>
      <c r="FN87" s="157"/>
      <c r="FO87" s="157"/>
      <c r="FP87" s="157"/>
      <c r="FR87" s="157"/>
      <c r="FS87" s="93"/>
      <c r="FT87" s="35"/>
      <c r="FU87" s="191"/>
      <c r="FV87" s="157"/>
      <c r="FW87" s="157"/>
      <c r="FX87" s="157"/>
    </row>
    <row r="88" spans="1:180" ht="14.45" customHeight="1">
      <c r="A88" s="241"/>
      <c r="B88" s="242"/>
      <c r="C88" s="243"/>
      <c r="D88" s="244"/>
      <c r="E88" s="241"/>
      <c r="F88" s="241"/>
      <c r="G88" s="241"/>
      <c r="I88" s="241"/>
      <c r="J88" s="242"/>
      <c r="K88" s="243"/>
      <c r="L88" s="244"/>
      <c r="M88" s="241"/>
      <c r="N88" s="241"/>
      <c r="O88" s="241"/>
      <c r="P88" s="241"/>
      <c r="Q88" s="242"/>
      <c r="R88" s="243"/>
      <c r="S88" s="244"/>
      <c r="T88" s="241"/>
      <c r="U88" s="241"/>
      <c r="V88" s="241"/>
      <c r="X88" s="234"/>
      <c r="Y88" s="230"/>
      <c r="Z88" s="231"/>
      <c r="AA88" s="232"/>
      <c r="AB88" s="234"/>
      <c r="AC88" s="234"/>
      <c r="AD88" s="234"/>
      <c r="AE88" s="234"/>
      <c r="AF88" s="230"/>
      <c r="AG88" s="231"/>
      <c r="AH88" s="232"/>
      <c r="AI88" s="234"/>
      <c r="AJ88" s="234"/>
      <c r="AK88" s="234"/>
      <c r="AM88" s="234"/>
      <c r="AN88" s="230"/>
      <c r="AO88" s="231"/>
      <c r="AP88" s="232"/>
      <c r="AQ88" s="234"/>
      <c r="AR88" s="234"/>
      <c r="AS88" s="234"/>
      <c r="AT88" s="234"/>
      <c r="AU88" s="230"/>
      <c r="AV88" s="231"/>
      <c r="AW88" s="232"/>
      <c r="AX88" s="234"/>
      <c r="AY88" s="234"/>
      <c r="AZ88" s="234"/>
      <c r="BB88" s="234"/>
      <c r="BC88" s="230"/>
      <c r="BD88" s="231"/>
      <c r="BE88" s="232"/>
      <c r="BF88" s="234"/>
      <c r="BG88" s="234"/>
      <c r="BH88" s="234"/>
      <c r="BI88" s="234"/>
      <c r="BJ88" s="230"/>
      <c r="BK88" s="231"/>
      <c r="BL88" s="232"/>
      <c r="BM88" s="234"/>
      <c r="BN88" s="234"/>
      <c r="BO88" s="234"/>
      <c r="BQ88" s="234"/>
      <c r="BR88" s="230"/>
      <c r="BS88" s="231"/>
      <c r="BT88" s="232"/>
      <c r="BU88" s="234"/>
      <c r="BV88" s="234"/>
      <c r="BW88" s="234"/>
      <c r="BX88" s="234"/>
      <c r="BY88" s="230"/>
      <c r="BZ88" s="231"/>
      <c r="CA88" s="232"/>
      <c r="CB88" s="234"/>
      <c r="CC88" s="234"/>
      <c r="CD88" s="234"/>
      <c r="CF88" s="234"/>
      <c r="CG88" s="230"/>
      <c r="CH88" s="231"/>
      <c r="CI88" s="232"/>
      <c r="CJ88" s="234"/>
      <c r="CK88" s="234"/>
      <c r="CL88" s="234"/>
      <c r="CM88" s="234"/>
      <c r="CN88" s="230"/>
      <c r="CO88" s="231"/>
      <c r="CP88" s="232"/>
      <c r="CQ88" s="234"/>
      <c r="CR88" s="234"/>
      <c r="CS88" s="234"/>
      <c r="CU88" s="234"/>
      <c r="CV88" s="230"/>
      <c r="CW88" s="231"/>
      <c r="CX88" s="232"/>
      <c r="CY88" s="234"/>
      <c r="CZ88" s="234"/>
      <c r="DA88" s="234"/>
      <c r="DB88" s="234"/>
      <c r="DC88" s="230"/>
      <c r="DD88" s="231"/>
      <c r="DE88" s="232"/>
      <c r="DF88" s="234"/>
      <c r="DG88" s="234"/>
      <c r="DH88" s="234"/>
      <c r="DJ88" s="234"/>
      <c r="DK88" s="230"/>
      <c r="DL88" s="231"/>
      <c r="DM88" s="232"/>
      <c r="DN88" s="234"/>
      <c r="DO88" s="234"/>
      <c r="DP88" s="234"/>
      <c r="DQ88" s="234"/>
      <c r="DR88" s="230"/>
      <c r="DS88" s="231"/>
      <c r="DT88" s="232"/>
      <c r="DU88" s="234"/>
      <c r="DV88" s="234"/>
      <c r="DW88" s="234"/>
      <c r="DY88" s="234"/>
      <c r="DZ88" s="230"/>
      <c r="EA88" s="231"/>
      <c r="EB88" s="232"/>
      <c r="EC88" s="234"/>
      <c r="ED88" s="234"/>
      <c r="EE88" s="234"/>
      <c r="EF88" s="234"/>
      <c r="EG88" s="230"/>
      <c r="EH88" s="231"/>
      <c r="EI88" s="232"/>
      <c r="EJ88" s="234"/>
      <c r="EK88" s="234"/>
      <c r="EL88" s="234"/>
      <c r="EN88" s="234"/>
      <c r="EO88" s="230"/>
      <c r="EP88" s="231"/>
      <c r="EQ88" s="232"/>
      <c r="ER88" s="234"/>
      <c r="ES88" s="234"/>
      <c r="ET88" s="234"/>
      <c r="EU88" s="234"/>
      <c r="EV88" s="230"/>
      <c r="EW88" s="231"/>
      <c r="EX88" s="232"/>
      <c r="EY88" s="234"/>
      <c r="EZ88" s="234"/>
      <c r="FA88" s="234"/>
      <c r="FC88" s="234"/>
      <c r="FD88" s="230"/>
      <c r="FE88" s="231"/>
      <c r="FF88" s="232"/>
      <c r="FG88" s="234"/>
      <c r="FH88" s="234"/>
      <c r="FI88" s="234"/>
      <c r="FJ88" s="234"/>
      <c r="FK88" s="230"/>
      <c r="FL88" s="231"/>
      <c r="FM88" s="232"/>
      <c r="FN88" s="234"/>
      <c r="FO88" s="234"/>
      <c r="FP88" s="234"/>
      <c r="FR88" s="234"/>
      <c r="FS88" s="230"/>
      <c r="FT88" s="231"/>
      <c r="FU88" s="232"/>
      <c r="FV88" s="234"/>
      <c r="FW88" s="234"/>
      <c r="FX88" s="234"/>
    </row>
    <row r="89" spans="1:180" ht="14.45" customHeight="1">
      <c r="A89" s="241"/>
      <c r="B89" s="242"/>
      <c r="C89" s="243"/>
      <c r="D89" s="244"/>
      <c r="E89" s="245"/>
      <c r="F89" s="241"/>
      <c r="G89" s="241"/>
      <c r="I89" s="241"/>
      <c r="J89" s="242"/>
      <c r="K89" s="243"/>
      <c r="L89" s="244"/>
      <c r="M89" s="245"/>
      <c r="N89" s="241"/>
      <c r="O89" s="241"/>
      <c r="P89" s="241"/>
      <c r="Q89" s="242"/>
      <c r="R89" s="243"/>
      <c r="S89" s="244"/>
      <c r="T89" s="245"/>
      <c r="U89" s="241"/>
      <c r="V89" s="241"/>
      <c r="X89" s="157"/>
      <c r="Y89" s="93"/>
      <c r="Z89" s="35"/>
      <c r="AA89" s="191"/>
      <c r="AB89" s="236"/>
      <c r="AC89" s="157"/>
      <c r="AD89" s="157"/>
      <c r="AE89" s="157"/>
      <c r="AF89" s="93"/>
      <c r="AG89" s="35"/>
      <c r="AH89" s="191"/>
      <c r="AI89" s="236"/>
      <c r="AJ89" s="157"/>
      <c r="AK89" s="157"/>
      <c r="AM89" s="157"/>
      <c r="AN89" s="93"/>
      <c r="AO89" s="35"/>
      <c r="AP89" s="191"/>
      <c r="AQ89" s="236"/>
      <c r="AR89" s="157"/>
      <c r="AS89" s="157"/>
      <c r="AT89" s="157"/>
      <c r="AU89" s="93"/>
      <c r="AV89" s="35"/>
      <c r="AW89" s="191"/>
      <c r="AX89" s="236"/>
      <c r="AY89" s="157"/>
      <c r="AZ89" s="157"/>
      <c r="BB89" s="157"/>
      <c r="BC89" s="93"/>
      <c r="BD89" s="35"/>
      <c r="BE89" s="191"/>
      <c r="BF89" s="236"/>
      <c r="BG89" s="157"/>
      <c r="BH89" s="157"/>
      <c r="BI89" s="157"/>
      <c r="BJ89" s="93"/>
      <c r="BK89" s="35"/>
      <c r="BL89" s="191"/>
      <c r="BM89" s="236"/>
      <c r="BN89" s="157"/>
      <c r="BO89" s="157"/>
      <c r="BQ89" s="157"/>
      <c r="BR89" s="93"/>
      <c r="BS89" s="35"/>
      <c r="BT89" s="191"/>
      <c r="BU89" s="236"/>
      <c r="BV89" s="157"/>
      <c r="BW89" s="157"/>
      <c r="BX89" s="157"/>
      <c r="BY89" s="93"/>
      <c r="BZ89" s="35"/>
      <c r="CA89" s="191"/>
      <c r="CB89" s="236"/>
      <c r="CC89" s="157"/>
      <c r="CD89" s="157"/>
      <c r="CF89" s="157"/>
      <c r="CG89" s="93"/>
      <c r="CH89" s="35"/>
      <c r="CI89" s="191"/>
      <c r="CJ89" s="236"/>
      <c r="CK89" s="157"/>
      <c r="CL89" s="157"/>
      <c r="CM89" s="157"/>
      <c r="CN89" s="93"/>
      <c r="CO89" s="35"/>
      <c r="CP89" s="191"/>
      <c r="CQ89" s="236"/>
      <c r="CR89" s="157"/>
      <c r="CS89" s="157"/>
      <c r="CU89" s="157"/>
      <c r="CV89" s="93"/>
      <c r="CW89" s="35"/>
      <c r="CX89" s="191"/>
      <c r="CY89" s="236"/>
      <c r="CZ89" s="157"/>
      <c r="DA89" s="157"/>
      <c r="DB89" s="157"/>
      <c r="DC89" s="93"/>
      <c r="DD89" s="35"/>
      <c r="DE89" s="191"/>
      <c r="DF89" s="236"/>
      <c r="DG89" s="157"/>
      <c r="DH89" s="157"/>
      <c r="DJ89" s="157"/>
      <c r="DK89" s="93"/>
      <c r="DL89" s="35"/>
      <c r="DM89" s="191"/>
      <c r="DN89" s="236"/>
      <c r="DO89" s="157"/>
      <c r="DP89" s="157"/>
      <c r="DQ89" s="157"/>
      <c r="DR89" s="93"/>
      <c r="DS89" s="35"/>
      <c r="DT89" s="191"/>
      <c r="DU89" s="236"/>
      <c r="DV89" s="157"/>
      <c r="DW89" s="157"/>
      <c r="DY89" s="157"/>
      <c r="DZ89" s="93"/>
      <c r="EA89" s="35"/>
      <c r="EB89" s="191"/>
      <c r="EC89" s="236"/>
      <c r="ED89" s="157"/>
      <c r="EE89" s="157"/>
      <c r="EF89" s="157"/>
      <c r="EG89" s="93"/>
      <c r="EH89" s="35"/>
      <c r="EI89" s="191"/>
      <c r="EJ89" s="236"/>
      <c r="EK89" s="157"/>
      <c r="EL89" s="157"/>
      <c r="EN89" s="157"/>
      <c r="EO89" s="93"/>
      <c r="EP89" s="35"/>
      <c r="EQ89" s="191"/>
      <c r="ER89" s="236"/>
      <c r="ES89" s="157"/>
      <c r="ET89" s="157"/>
      <c r="EU89" s="157"/>
      <c r="EV89" s="93"/>
      <c r="EW89" s="35"/>
      <c r="EX89" s="191"/>
      <c r="EY89" s="236"/>
      <c r="EZ89" s="157"/>
      <c r="FA89" s="157"/>
      <c r="FC89" s="157"/>
      <c r="FD89" s="93"/>
      <c r="FE89" s="35"/>
      <c r="FF89" s="191"/>
      <c r="FG89" s="236"/>
      <c r="FH89" s="157"/>
      <c r="FI89" s="157"/>
      <c r="FJ89" s="157"/>
      <c r="FK89" s="93"/>
      <c r="FL89" s="35"/>
      <c r="FM89" s="191"/>
      <c r="FN89" s="236"/>
      <c r="FO89" s="157"/>
      <c r="FP89" s="157"/>
      <c r="FR89" s="157"/>
      <c r="FS89" s="93"/>
      <c r="FT89" s="35"/>
      <c r="FU89" s="191"/>
      <c r="FV89" s="236"/>
      <c r="FW89" s="157"/>
      <c r="FX89" s="157"/>
    </row>
    <row r="90" spans="1:180" ht="14.45" customHeight="1" thickBot="1">
      <c r="A90" s="235"/>
      <c r="B90" s="196"/>
      <c r="C90" s="197"/>
      <c r="D90" s="198"/>
      <c r="E90" s="235"/>
      <c r="F90" s="235"/>
      <c r="G90" s="235"/>
      <c r="I90" s="235"/>
      <c r="J90" s="196"/>
      <c r="K90" s="197"/>
      <c r="L90" s="198"/>
      <c r="M90" s="235"/>
      <c r="N90" s="235"/>
      <c r="O90" s="235"/>
      <c r="P90" s="235"/>
      <c r="Q90" s="196"/>
      <c r="R90" s="197"/>
      <c r="S90" s="198"/>
      <c r="T90" s="235"/>
      <c r="U90" s="235"/>
      <c r="V90" s="235"/>
      <c r="X90" s="237"/>
      <c r="Y90" s="238"/>
      <c r="Z90" s="239"/>
      <c r="AA90" s="240"/>
      <c r="AB90" s="237"/>
      <c r="AC90" s="237"/>
      <c r="AD90" s="237"/>
      <c r="AE90" s="237"/>
      <c r="AF90" s="238"/>
      <c r="AG90" s="239"/>
      <c r="AH90" s="240"/>
      <c r="AI90" s="237"/>
      <c r="AJ90" s="237"/>
      <c r="AK90" s="237"/>
      <c r="AM90" s="237"/>
      <c r="AN90" s="238"/>
      <c r="AO90" s="239"/>
      <c r="AP90" s="240"/>
      <c r="AQ90" s="237"/>
      <c r="AR90" s="237"/>
      <c r="AS90" s="237"/>
      <c r="AT90" s="237"/>
      <c r="AU90" s="238"/>
      <c r="AV90" s="239"/>
      <c r="AW90" s="240"/>
      <c r="AX90" s="237"/>
      <c r="AY90" s="237"/>
      <c r="AZ90" s="237"/>
      <c r="BB90" s="237"/>
      <c r="BC90" s="238"/>
      <c r="BD90" s="239"/>
      <c r="BE90" s="240"/>
      <c r="BF90" s="237"/>
      <c r="BG90" s="237"/>
      <c r="BH90" s="237"/>
      <c r="BI90" s="237"/>
      <c r="BJ90" s="238"/>
      <c r="BK90" s="239"/>
      <c r="BL90" s="240"/>
      <c r="BM90" s="237"/>
      <c r="BN90" s="237"/>
      <c r="BO90" s="237"/>
      <c r="BQ90" s="237"/>
      <c r="BR90" s="238"/>
      <c r="BS90" s="239"/>
      <c r="BT90" s="240"/>
      <c r="BU90" s="237"/>
      <c r="BV90" s="237"/>
      <c r="BW90" s="237"/>
      <c r="BX90" s="237"/>
      <c r="BY90" s="238"/>
      <c r="BZ90" s="239"/>
      <c r="CA90" s="240"/>
      <c r="CB90" s="237"/>
      <c r="CC90" s="237"/>
      <c r="CD90" s="237"/>
      <c r="CF90" s="237"/>
      <c r="CG90" s="238"/>
      <c r="CH90" s="239"/>
      <c r="CI90" s="240"/>
      <c r="CJ90" s="237"/>
      <c r="CK90" s="237"/>
      <c r="CL90" s="237"/>
      <c r="CM90" s="237"/>
      <c r="CN90" s="238"/>
      <c r="CO90" s="239"/>
      <c r="CP90" s="240"/>
      <c r="CQ90" s="237"/>
      <c r="CR90" s="237"/>
      <c r="CS90" s="237"/>
      <c r="CU90" s="237"/>
      <c r="CV90" s="238"/>
      <c r="CW90" s="239"/>
      <c r="CX90" s="240"/>
      <c r="CY90" s="237"/>
      <c r="CZ90" s="237"/>
      <c r="DA90" s="237"/>
      <c r="DB90" s="237"/>
      <c r="DC90" s="238"/>
      <c r="DD90" s="239"/>
      <c r="DE90" s="240"/>
      <c r="DF90" s="237"/>
      <c r="DG90" s="237"/>
      <c r="DH90" s="237"/>
      <c r="DJ90" s="237"/>
      <c r="DK90" s="238"/>
      <c r="DL90" s="239"/>
      <c r="DM90" s="240"/>
      <c r="DN90" s="237"/>
      <c r="DO90" s="237"/>
      <c r="DP90" s="237"/>
      <c r="DQ90" s="237"/>
      <c r="DR90" s="238"/>
      <c r="DS90" s="239"/>
      <c r="DT90" s="240"/>
      <c r="DU90" s="237"/>
      <c r="DV90" s="237"/>
      <c r="DW90" s="237"/>
      <c r="DY90" s="237"/>
      <c r="DZ90" s="238"/>
      <c r="EA90" s="239"/>
      <c r="EB90" s="240"/>
      <c r="EC90" s="237"/>
      <c r="ED90" s="237"/>
      <c r="EE90" s="237"/>
      <c r="EF90" s="237"/>
      <c r="EG90" s="238"/>
      <c r="EH90" s="239"/>
      <c r="EI90" s="240"/>
      <c r="EJ90" s="237"/>
      <c r="EK90" s="237"/>
      <c r="EL90" s="237"/>
      <c r="EN90" s="237"/>
      <c r="EO90" s="238"/>
      <c r="EP90" s="239"/>
      <c r="EQ90" s="240"/>
      <c r="ER90" s="237"/>
      <c r="ES90" s="237"/>
      <c r="ET90" s="237"/>
      <c r="EU90" s="237"/>
      <c r="EV90" s="238"/>
      <c r="EW90" s="239"/>
      <c r="EX90" s="240"/>
      <c r="EY90" s="237"/>
      <c r="EZ90" s="237"/>
      <c r="FA90" s="237"/>
      <c r="FC90" s="237"/>
      <c r="FD90" s="238"/>
      <c r="FE90" s="239"/>
      <c r="FF90" s="240"/>
      <c r="FG90" s="237"/>
      <c r="FH90" s="237"/>
      <c r="FI90" s="237"/>
      <c r="FJ90" s="237"/>
      <c r="FK90" s="238"/>
      <c r="FL90" s="239"/>
      <c r="FM90" s="240"/>
      <c r="FN90" s="237"/>
      <c r="FO90" s="237"/>
      <c r="FP90" s="237"/>
      <c r="FR90" s="237"/>
      <c r="FS90" s="238"/>
      <c r="FT90" s="239"/>
      <c r="FU90" s="240"/>
      <c r="FV90" s="237"/>
      <c r="FW90" s="237"/>
      <c r="FX90" s="237"/>
    </row>
  </sheetData>
  <mergeCells count="1632">
    <mergeCell ref="FJ75:FL76"/>
    <mergeCell ref="FM75:FM76"/>
    <mergeCell ref="FN75:FP76"/>
    <mergeCell ref="FR75:FT76"/>
    <mergeCell ref="FU75:FU76"/>
    <mergeCell ref="FV75:FX76"/>
    <mergeCell ref="FV77:FV78"/>
    <mergeCell ref="FJ77:FK78"/>
    <mergeCell ref="FL77:FL78"/>
    <mergeCell ref="FM77:FM78"/>
    <mergeCell ref="FN77:FN78"/>
    <mergeCell ref="FO77:FO78"/>
    <mergeCell ref="FW77:FW78"/>
    <mergeCell ref="FX77:FX78"/>
    <mergeCell ref="FJ79:FJ80"/>
    <mergeCell ref="FK79:FM80"/>
    <mergeCell ref="FR79:FR80"/>
    <mergeCell ref="FS79:FU80"/>
    <mergeCell ref="FP77:FP78"/>
    <mergeCell ref="FR77:FS78"/>
    <mergeCell ref="FT77:FT78"/>
    <mergeCell ref="FU77:FU78"/>
    <mergeCell ref="FJ54:FK55"/>
    <mergeCell ref="FL54:FL55"/>
    <mergeCell ref="FM54:FM55"/>
    <mergeCell ref="FN54:FN55"/>
    <mergeCell ref="FP54:FP55"/>
    <mergeCell ref="FR54:FS55"/>
    <mergeCell ref="FJ69:FL70"/>
    <mergeCell ref="FM69:FP70"/>
    <mergeCell ref="FR69:FT70"/>
    <mergeCell ref="FU69:FX70"/>
    <mergeCell ref="FJ71:FL72"/>
    <mergeCell ref="FM71:FP72"/>
    <mergeCell ref="FR71:FT72"/>
    <mergeCell ref="FU71:FX72"/>
    <mergeCell ref="FT54:FT55"/>
    <mergeCell ref="FU54:FU55"/>
    <mergeCell ref="FO54:FO55"/>
    <mergeCell ref="FJ1:FL2"/>
    <mergeCell ref="FM1:FP2"/>
    <mergeCell ref="FR1:FT2"/>
    <mergeCell ref="FU1:FX2"/>
    <mergeCell ref="FJ3:FL4"/>
    <mergeCell ref="FM3:FP4"/>
    <mergeCell ref="FR3:FT4"/>
    <mergeCell ref="FU3:FX4"/>
    <mergeCell ref="FT32:FT33"/>
    <mergeCell ref="FU32:FU33"/>
    <mergeCell ref="FV32:FV33"/>
    <mergeCell ref="FJ32:FK33"/>
    <mergeCell ref="FL32:FL33"/>
    <mergeCell ref="FM32:FM33"/>
    <mergeCell ref="FN32:FN33"/>
    <mergeCell ref="FO32:FO33"/>
    <mergeCell ref="FR48:FT49"/>
    <mergeCell ref="FU48:FX49"/>
    <mergeCell ref="FW32:FW33"/>
    <mergeCell ref="FX32:FX33"/>
    <mergeCell ref="FJ34:FJ35"/>
    <mergeCell ref="FK34:FM35"/>
    <mergeCell ref="FR34:FR35"/>
    <mergeCell ref="FS34:FU35"/>
    <mergeCell ref="FP32:FP33"/>
    <mergeCell ref="FR32:FS33"/>
    <mergeCell ref="FL9:FL10"/>
    <mergeCell ref="FM9:FM10"/>
    <mergeCell ref="FN9:FN10"/>
    <mergeCell ref="FO9:FO10"/>
    <mergeCell ref="FR46:FT47"/>
    <mergeCell ref="FJ48:FL49"/>
    <mergeCell ref="FJ11:FJ12"/>
    <mergeCell ref="FK11:FM12"/>
    <mergeCell ref="FR11:FR12"/>
    <mergeCell ref="FS11:FU12"/>
    <mergeCell ref="FP9:FP10"/>
    <mergeCell ref="FR9:FS10"/>
    <mergeCell ref="FN30:FP31"/>
    <mergeCell ref="FR30:FT31"/>
    <mergeCell ref="FU30:FU31"/>
    <mergeCell ref="FV30:FX31"/>
    <mergeCell ref="FJ24:FL25"/>
    <mergeCell ref="FM24:FP25"/>
    <mergeCell ref="FR24:FT25"/>
    <mergeCell ref="FU24:FX25"/>
    <mergeCell ref="FJ26:FL27"/>
    <mergeCell ref="FM26:FP27"/>
    <mergeCell ref="FH77:FH78"/>
    <mergeCell ref="FI77:FI78"/>
    <mergeCell ref="FJ30:FL31"/>
    <mergeCell ref="FM30:FM31"/>
    <mergeCell ref="FH32:FH33"/>
    <mergeCell ref="FI32:FI33"/>
    <mergeCell ref="FJ50:FM51"/>
    <mergeCell ref="FJ46:FL47"/>
    <mergeCell ref="FM46:FP47"/>
    <mergeCell ref="FJ52:FL53"/>
    <mergeCell ref="FM52:FM53"/>
    <mergeCell ref="FN52:FP53"/>
    <mergeCell ref="FR52:FT53"/>
    <mergeCell ref="FM48:FP49"/>
    <mergeCell ref="FJ56:FJ57"/>
    <mergeCell ref="FK56:FM57"/>
    <mergeCell ref="FC75:FE76"/>
    <mergeCell ref="FF75:FF76"/>
    <mergeCell ref="FG75:FI76"/>
    <mergeCell ref="FA32:FA33"/>
    <mergeCell ref="FC32:FD33"/>
    <mergeCell ref="FE32:FE33"/>
    <mergeCell ref="FF32:FF33"/>
    <mergeCell ref="FG32:FG33"/>
    <mergeCell ref="FF69:FI70"/>
    <mergeCell ref="EX71:FA72"/>
    <mergeCell ref="FG77:FG78"/>
    <mergeCell ref="EU77:EV78"/>
    <mergeCell ref="EW77:EW78"/>
    <mergeCell ref="EX77:EX78"/>
    <mergeCell ref="EY77:EY78"/>
    <mergeCell ref="EZ77:EZ78"/>
    <mergeCell ref="FC79:FC80"/>
    <mergeCell ref="FD79:FF80"/>
    <mergeCell ref="FA77:FA78"/>
    <mergeCell ref="FC77:FD78"/>
    <mergeCell ref="FE77:FE78"/>
    <mergeCell ref="FF77:FF78"/>
    <mergeCell ref="EU79:EU80"/>
    <mergeCell ref="EV79:EX80"/>
    <mergeCell ref="EU75:EW76"/>
    <mergeCell ref="EX75:EX76"/>
    <mergeCell ref="EY75:FA76"/>
    <mergeCell ref="EU71:EW72"/>
    <mergeCell ref="EY73:FA74"/>
    <mergeCell ref="FD56:FF57"/>
    <mergeCell ref="FC54:FD55"/>
    <mergeCell ref="FE54:FE55"/>
    <mergeCell ref="FF54:FF55"/>
    <mergeCell ref="FG54:FG55"/>
    <mergeCell ref="FC69:FE70"/>
    <mergeCell ref="EU56:EU57"/>
    <mergeCell ref="EV56:EX57"/>
    <mergeCell ref="FA54:FA55"/>
    <mergeCell ref="EU54:EV55"/>
    <mergeCell ref="EW54:EW55"/>
    <mergeCell ref="EX54:EX55"/>
    <mergeCell ref="EW32:EW33"/>
    <mergeCell ref="EX32:EX33"/>
    <mergeCell ref="EY32:EY33"/>
    <mergeCell ref="EZ32:EZ33"/>
    <mergeCell ref="EU69:EW70"/>
    <mergeCell ref="EX69:FA70"/>
    <mergeCell ref="EY54:EY55"/>
    <mergeCell ref="EZ54:EZ55"/>
    <mergeCell ref="EV34:EX35"/>
    <mergeCell ref="FG7:FI8"/>
    <mergeCell ref="EU1:EW2"/>
    <mergeCell ref="EX1:FA2"/>
    <mergeCell ref="FC1:FE2"/>
    <mergeCell ref="FF1:FI2"/>
    <mergeCell ref="EU3:EW4"/>
    <mergeCell ref="EX3:FA4"/>
    <mergeCell ref="FC3:FE4"/>
    <mergeCell ref="FF3:FI4"/>
    <mergeCell ref="FG5:FI6"/>
    <mergeCell ref="FC34:FC35"/>
    <mergeCell ref="EX7:EX8"/>
    <mergeCell ref="EY7:FA8"/>
    <mergeCell ref="FC7:FE8"/>
    <mergeCell ref="EY30:FA31"/>
    <mergeCell ref="FC30:FE31"/>
    <mergeCell ref="FD34:FF35"/>
    <mergeCell ref="EV11:EX12"/>
    <mergeCell ref="FF7:FF8"/>
    <mergeCell ref="FF30:FF31"/>
    <mergeCell ref="EU9:EV10"/>
    <mergeCell ref="EW9:EW10"/>
    <mergeCell ref="EX9:EX10"/>
    <mergeCell ref="EY9:EY10"/>
    <mergeCell ref="EZ9:EZ10"/>
    <mergeCell ref="EY28:FA29"/>
    <mergeCell ref="EU32:EV33"/>
    <mergeCell ref="FD11:FF12"/>
    <mergeCell ref="FA9:FA10"/>
    <mergeCell ref="FC9:FD10"/>
    <mergeCell ref="FE9:FE10"/>
    <mergeCell ref="FF9:FF10"/>
    <mergeCell ref="EF79:EF80"/>
    <mergeCell ref="EG79:EI80"/>
    <mergeCell ref="EN79:EN80"/>
    <mergeCell ref="EO79:EQ80"/>
    <mergeCell ref="EL77:EL78"/>
    <mergeCell ref="EN77:EO78"/>
    <mergeCell ref="EP77:EP78"/>
    <mergeCell ref="FG30:FI31"/>
    <mergeCell ref="EU24:EW25"/>
    <mergeCell ref="EX24:FA25"/>
    <mergeCell ref="FC24:FE25"/>
    <mergeCell ref="FF24:FI25"/>
    <mergeCell ref="EU26:EW27"/>
    <mergeCell ref="EX26:FA27"/>
    <mergeCell ref="FC26:FE27"/>
    <mergeCell ref="FF26:FI27"/>
    <mergeCell ref="ES77:ES78"/>
    <mergeCell ref="ET77:ET78"/>
    <mergeCell ref="EU30:EW31"/>
    <mergeCell ref="EX30:EX31"/>
    <mergeCell ref="ES54:ES55"/>
    <mergeCell ref="ET54:ET55"/>
    <mergeCell ref="ES32:ES33"/>
    <mergeCell ref="ET32:ET33"/>
    <mergeCell ref="EU73:EX74"/>
    <mergeCell ref="EU34:EU35"/>
    <mergeCell ref="FF52:FF53"/>
    <mergeCell ref="FG52:FI53"/>
    <mergeCell ref="EU46:EW47"/>
    <mergeCell ref="EX46:FA47"/>
    <mergeCell ref="FC46:FE47"/>
    <mergeCell ref="FF46:FI47"/>
    <mergeCell ref="ER73:ET74"/>
    <mergeCell ref="EI69:EL70"/>
    <mergeCell ref="EF75:EH76"/>
    <mergeCell ref="EI75:EI76"/>
    <mergeCell ref="EJ75:EL76"/>
    <mergeCell ref="EN75:EP76"/>
    <mergeCell ref="EQ75:EQ76"/>
    <mergeCell ref="ER75:ET76"/>
    <mergeCell ref="EQ77:EQ78"/>
    <mergeCell ref="ER77:ER78"/>
    <mergeCell ref="EF77:EG78"/>
    <mergeCell ref="EH77:EH78"/>
    <mergeCell ref="EI77:EI78"/>
    <mergeCell ref="EJ77:EJ78"/>
    <mergeCell ref="EK77:EK78"/>
    <mergeCell ref="FH9:FH10"/>
    <mergeCell ref="FI9:FI10"/>
    <mergeCell ref="EU11:EU12"/>
    <mergeCell ref="EU48:EW49"/>
    <mergeCell ref="EX48:FA49"/>
    <mergeCell ref="FC48:FE49"/>
    <mergeCell ref="FF48:FI49"/>
    <mergeCell ref="EU52:EW53"/>
    <mergeCell ref="EX52:EX53"/>
    <mergeCell ref="EY52:FA53"/>
    <mergeCell ref="FG9:FG10"/>
    <mergeCell ref="FC11:FC12"/>
    <mergeCell ref="FC71:FE72"/>
    <mergeCell ref="FF71:FI72"/>
    <mergeCell ref="FH54:FH55"/>
    <mergeCell ref="FI54:FI55"/>
    <mergeCell ref="FC56:FC57"/>
    <mergeCell ref="EF46:EH47"/>
    <mergeCell ref="EI46:EL47"/>
    <mergeCell ref="EN46:EP47"/>
    <mergeCell ref="EQ46:ET47"/>
    <mergeCell ref="EF48:EH49"/>
    <mergeCell ref="EI48:EL49"/>
    <mergeCell ref="EF56:EF57"/>
    <mergeCell ref="EG56:EI57"/>
    <mergeCell ref="EN56:EN57"/>
    <mergeCell ref="EO56:EQ57"/>
    <mergeCell ref="ER54:ER55"/>
    <mergeCell ref="EF54:EG55"/>
    <mergeCell ref="EH54:EH55"/>
    <mergeCell ref="EI54:EI55"/>
    <mergeCell ref="EJ54:EJ55"/>
    <mergeCell ref="EK54:EK55"/>
    <mergeCell ref="EQ69:ET70"/>
    <mergeCell ref="EF50:EI51"/>
    <mergeCell ref="EJ50:EL51"/>
    <mergeCell ref="EN50:EQ51"/>
    <mergeCell ref="ER50:ET51"/>
    <mergeCell ref="EJ52:EL53"/>
    <mergeCell ref="EN52:EP53"/>
    <mergeCell ref="EN69:EP70"/>
    <mergeCell ref="EF30:EH31"/>
    <mergeCell ref="EI30:EI31"/>
    <mergeCell ref="EE54:EE55"/>
    <mergeCell ref="ED32:ED33"/>
    <mergeCell ref="EE32:EE33"/>
    <mergeCell ref="EF52:EH53"/>
    <mergeCell ref="EI52:EI53"/>
    <mergeCell ref="EF69:EH70"/>
    <mergeCell ref="EF1:EH2"/>
    <mergeCell ref="EI1:EL2"/>
    <mergeCell ref="EN1:EP2"/>
    <mergeCell ref="EQ1:ET2"/>
    <mergeCell ref="EF3:EH4"/>
    <mergeCell ref="EI3:EL4"/>
    <mergeCell ref="EN3:EP4"/>
    <mergeCell ref="EQ3:ET4"/>
    <mergeCell ref="ER32:ER33"/>
    <mergeCell ref="EF32:EG33"/>
    <mergeCell ref="EH32:EH33"/>
    <mergeCell ref="EI32:EI33"/>
    <mergeCell ref="EJ32:EJ33"/>
    <mergeCell ref="EK32:EK33"/>
    <mergeCell ref="EL32:EL33"/>
    <mergeCell ref="EN32:EO33"/>
    <mergeCell ref="EP32:EP33"/>
    <mergeCell ref="EQ32:EQ33"/>
    <mergeCell ref="EN48:EP49"/>
    <mergeCell ref="EQ48:ET49"/>
    <mergeCell ref="EF34:EF35"/>
    <mergeCell ref="EG34:EI35"/>
    <mergeCell ref="EN34:EN35"/>
    <mergeCell ref="EO34:EQ35"/>
    <mergeCell ref="DQ79:DQ80"/>
    <mergeCell ref="DR79:DT80"/>
    <mergeCell ref="DY79:DY80"/>
    <mergeCell ref="DZ79:EB80"/>
    <mergeCell ref="EC77:EC78"/>
    <mergeCell ref="DQ77:DR78"/>
    <mergeCell ref="DS77:DS78"/>
    <mergeCell ref="DT77:DT78"/>
    <mergeCell ref="DU77:DU78"/>
    <mergeCell ref="DV77:DV78"/>
    <mergeCell ref="EN26:EP27"/>
    <mergeCell ref="EQ26:ET27"/>
    <mergeCell ref="ES9:ES10"/>
    <mergeCell ref="ET9:ET10"/>
    <mergeCell ref="EF11:EF12"/>
    <mergeCell ref="EG11:EI12"/>
    <mergeCell ref="EN11:EN12"/>
    <mergeCell ref="EO11:EQ12"/>
    <mergeCell ref="EL9:EL10"/>
    <mergeCell ref="EN9:EO10"/>
    <mergeCell ref="EJ30:EL31"/>
    <mergeCell ref="EN30:EP31"/>
    <mergeCell ref="EQ30:EQ31"/>
    <mergeCell ref="ER30:ET31"/>
    <mergeCell ref="EF24:EH25"/>
    <mergeCell ref="EI24:EL25"/>
    <mergeCell ref="EN24:EP25"/>
    <mergeCell ref="EQ24:ET25"/>
    <mergeCell ref="EF26:EH27"/>
    <mergeCell ref="EI26:EL27"/>
    <mergeCell ref="ED77:ED78"/>
    <mergeCell ref="EE77:EE78"/>
    <mergeCell ref="DW32:DW33"/>
    <mergeCell ref="DQ52:DS53"/>
    <mergeCell ref="DQ75:DS76"/>
    <mergeCell ref="DT75:DT76"/>
    <mergeCell ref="DU75:DW76"/>
    <mergeCell ref="DY75:EA76"/>
    <mergeCell ref="EB75:EB76"/>
    <mergeCell ref="EC75:EE76"/>
    <mergeCell ref="DW77:DW78"/>
    <mergeCell ref="DY77:DZ78"/>
    <mergeCell ref="EA77:EA78"/>
    <mergeCell ref="EB77:EB78"/>
    <mergeCell ref="EB32:EB33"/>
    <mergeCell ref="EC32:EC33"/>
    <mergeCell ref="EB69:EE70"/>
    <mergeCell ref="ED54:ED55"/>
    <mergeCell ref="EC54:EC55"/>
    <mergeCell ref="DY71:EA72"/>
    <mergeCell ref="DY73:EB74"/>
    <mergeCell ref="EC73:EE74"/>
    <mergeCell ref="DU50:DW51"/>
    <mergeCell ref="DY50:EB51"/>
    <mergeCell ref="EC50:EE51"/>
    <mergeCell ref="DT54:DT55"/>
    <mergeCell ref="DU54:DU55"/>
    <mergeCell ref="DV54:DV55"/>
    <mergeCell ref="DQ71:DS72"/>
    <mergeCell ref="DT71:DW72"/>
    <mergeCell ref="EC52:EE53"/>
    <mergeCell ref="DS54:DS55"/>
    <mergeCell ref="DW54:DW55"/>
    <mergeCell ref="EA54:EA55"/>
    <mergeCell ref="DQ1:DS2"/>
    <mergeCell ref="DT1:DW2"/>
    <mergeCell ref="DY1:EA2"/>
    <mergeCell ref="EB1:EE2"/>
    <mergeCell ref="DQ3:DS4"/>
    <mergeCell ref="DT3:DW4"/>
    <mergeCell ref="DY3:EA4"/>
    <mergeCell ref="EB3:EE4"/>
    <mergeCell ref="DY7:EA8"/>
    <mergeCell ref="DU30:DW31"/>
    <mergeCell ref="DY30:EA31"/>
    <mergeCell ref="DR11:DT12"/>
    <mergeCell ref="DY11:DY12"/>
    <mergeCell ref="DZ11:EB12"/>
    <mergeCell ref="EB30:EB31"/>
    <mergeCell ref="DU28:DW29"/>
    <mergeCell ref="DY9:DZ10"/>
    <mergeCell ref="EA9:EA10"/>
    <mergeCell ref="EC9:EC10"/>
    <mergeCell ref="DQ9:DR10"/>
    <mergeCell ref="DS9:DS10"/>
    <mergeCell ref="DT9:DT10"/>
    <mergeCell ref="DU9:DU10"/>
    <mergeCell ref="DV9:DV10"/>
    <mergeCell ref="DW9:DW10"/>
    <mergeCell ref="EB9:EB10"/>
    <mergeCell ref="DB79:DB80"/>
    <mergeCell ref="DC79:DE80"/>
    <mergeCell ref="DJ79:DJ80"/>
    <mergeCell ref="DK79:DM80"/>
    <mergeCell ref="DH77:DH78"/>
    <mergeCell ref="DJ77:DK78"/>
    <mergeCell ref="DL77:DL78"/>
    <mergeCell ref="EC30:EE31"/>
    <mergeCell ref="DQ24:DS25"/>
    <mergeCell ref="DT24:DW25"/>
    <mergeCell ref="DY24:EA25"/>
    <mergeCell ref="EB24:EE25"/>
    <mergeCell ref="DQ26:DS27"/>
    <mergeCell ref="DT26:DW27"/>
    <mergeCell ref="DY26:EA27"/>
    <mergeCell ref="EB26:EE27"/>
    <mergeCell ref="DQ28:DT29"/>
    <mergeCell ref="DO77:DO78"/>
    <mergeCell ref="DP77:DP78"/>
    <mergeCell ref="DQ30:DS31"/>
    <mergeCell ref="DT30:DT31"/>
    <mergeCell ref="DO54:DO55"/>
    <mergeCell ref="DP54:DP55"/>
    <mergeCell ref="DO32:DO33"/>
    <mergeCell ref="DP32:DP33"/>
    <mergeCell ref="DQ50:DT51"/>
    <mergeCell ref="DQ34:DQ35"/>
    <mergeCell ref="DY32:DZ33"/>
    <mergeCell ref="EA32:EA33"/>
    <mergeCell ref="DQ46:DS47"/>
    <mergeCell ref="DT46:DW47"/>
    <mergeCell ref="DY46:EA47"/>
    <mergeCell ref="DM77:DM78"/>
    <mergeCell ref="DN77:DN78"/>
    <mergeCell ref="DB77:DC78"/>
    <mergeCell ref="DD77:DD78"/>
    <mergeCell ref="DE77:DE78"/>
    <mergeCell ref="DF77:DF78"/>
    <mergeCell ref="DG77:DG78"/>
    <mergeCell ref="DM75:DM76"/>
    <mergeCell ref="DN75:DP76"/>
    <mergeCell ref="ED9:ED10"/>
    <mergeCell ref="EE9:EE10"/>
    <mergeCell ref="DQ11:DQ12"/>
    <mergeCell ref="EB46:EE47"/>
    <mergeCell ref="DT52:DT53"/>
    <mergeCell ref="DU52:DW53"/>
    <mergeCell ref="DY52:EA53"/>
    <mergeCell ref="EB52:EB53"/>
    <mergeCell ref="DR34:DT35"/>
    <mergeCell ref="DY34:DY35"/>
    <mergeCell ref="DQ48:DS49"/>
    <mergeCell ref="DT48:DW49"/>
    <mergeCell ref="DY48:EA49"/>
    <mergeCell ref="EB48:EE49"/>
    <mergeCell ref="EB71:EE72"/>
    <mergeCell ref="DV32:DV33"/>
    <mergeCell ref="DQ69:DS70"/>
    <mergeCell ref="DT69:DW70"/>
    <mergeCell ref="DQ32:DR33"/>
    <mergeCell ref="DS32:DS33"/>
    <mergeCell ref="DT32:DT33"/>
    <mergeCell ref="DU32:DU33"/>
    <mergeCell ref="DZ34:EB35"/>
    <mergeCell ref="DE75:DE76"/>
    <mergeCell ref="DF75:DH76"/>
    <mergeCell ref="DB73:DE74"/>
    <mergeCell ref="DF73:DH74"/>
    <mergeCell ref="DB52:DD53"/>
    <mergeCell ref="DB56:DB57"/>
    <mergeCell ref="DB1:DD2"/>
    <mergeCell ref="DE1:DH2"/>
    <mergeCell ref="DJ1:DL2"/>
    <mergeCell ref="DM1:DP2"/>
    <mergeCell ref="DB3:DD4"/>
    <mergeCell ref="DE3:DH4"/>
    <mergeCell ref="DB34:DB35"/>
    <mergeCell ref="DC34:DE35"/>
    <mergeCell ref="DJ34:DJ35"/>
    <mergeCell ref="DK34:DM35"/>
    <mergeCell ref="DN32:DN33"/>
    <mergeCell ref="DB32:DC33"/>
    <mergeCell ref="DD32:DD33"/>
    <mergeCell ref="DE32:DE33"/>
    <mergeCell ref="DF32:DF33"/>
    <mergeCell ref="DG32:DG33"/>
    <mergeCell ref="DB46:DD47"/>
    <mergeCell ref="DE46:DH47"/>
    <mergeCell ref="DJ46:DL47"/>
    <mergeCell ref="DM46:DP47"/>
    <mergeCell ref="DN30:DP31"/>
    <mergeCell ref="DJ3:DL4"/>
    <mergeCell ref="DM3:DP4"/>
    <mergeCell ref="DJ75:DL76"/>
    <mergeCell ref="DB30:DD31"/>
    <mergeCell ref="DE30:DE31"/>
    <mergeCell ref="DB50:DE51"/>
    <mergeCell ref="DH32:DH33"/>
    <mergeCell ref="DJ32:DK33"/>
    <mergeCell ref="DL32:DL33"/>
    <mergeCell ref="DM32:DM33"/>
    <mergeCell ref="DB48:DD49"/>
    <mergeCell ref="DE48:DH49"/>
    <mergeCell ref="DJ48:DL49"/>
    <mergeCell ref="DM48:DP49"/>
    <mergeCell ref="DC56:DE57"/>
    <mergeCell ref="DJ56:DJ57"/>
    <mergeCell ref="DK56:DM57"/>
    <mergeCell ref="DN54:DN55"/>
    <mergeCell ref="DB54:DC55"/>
    <mergeCell ref="DD54:DD55"/>
    <mergeCell ref="DE54:DE55"/>
    <mergeCell ref="DF54:DF55"/>
    <mergeCell ref="DG54:DG55"/>
    <mergeCell ref="DF50:DH51"/>
    <mergeCell ref="DH54:DH55"/>
    <mergeCell ref="DJ50:DM51"/>
    <mergeCell ref="DN50:DP51"/>
    <mergeCell ref="DE52:DE53"/>
    <mergeCell ref="DF52:DH53"/>
    <mergeCell ref="CM79:CM80"/>
    <mergeCell ref="CN79:CP80"/>
    <mergeCell ref="CU79:CU80"/>
    <mergeCell ref="CV79:CX80"/>
    <mergeCell ref="CY77:CY78"/>
    <mergeCell ref="CM77:CN78"/>
    <mergeCell ref="CO77:CO78"/>
    <mergeCell ref="CP77:CP78"/>
    <mergeCell ref="CQ77:CQ78"/>
    <mergeCell ref="CR77:CR78"/>
    <mergeCell ref="DH9:DH10"/>
    <mergeCell ref="DJ9:DK10"/>
    <mergeCell ref="DJ11:DJ12"/>
    <mergeCell ref="DK11:DM12"/>
    <mergeCell ref="DB26:DD27"/>
    <mergeCell ref="DE26:DH27"/>
    <mergeCell ref="DJ26:DL27"/>
    <mergeCell ref="DB24:DD25"/>
    <mergeCell ref="DE24:DH25"/>
    <mergeCell ref="DJ24:DL25"/>
    <mergeCell ref="DB69:DD70"/>
    <mergeCell ref="DE69:DH70"/>
    <mergeCell ref="DF30:DH31"/>
    <mergeCell ref="DJ30:DL31"/>
    <mergeCell ref="DM30:DM31"/>
    <mergeCell ref="DM54:DM55"/>
    <mergeCell ref="DM69:DP70"/>
    <mergeCell ref="DB71:DD72"/>
    <mergeCell ref="DE71:DH72"/>
    <mergeCell ref="DJ71:DL72"/>
    <mergeCell ref="DM71:DP72"/>
    <mergeCell ref="DB75:DD76"/>
    <mergeCell ref="CS77:CS78"/>
    <mergeCell ref="CU77:CV78"/>
    <mergeCell ref="CW77:CW78"/>
    <mergeCell ref="CX77:CX78"/>
    <mergeCell ref="CM75:CO76"/>
    <mergeCell ref="CP75:CP76"/>
    <mergeCell ref="CQ75:CS76"/>
    <mergeCell ref="CU75:CW76"/>
    <mergeCell ref="CX75:CX76"/>
    <mergeCell ref="CU46:CW47"/>
    <mergeCell ref="CX46:DA47"/>
    <mergeCell ref="CN34:CP35"/>
    <mergeCell ref="CU34:CU35"/>
    <mergeCell ref="CM48:CO49"/>
    <mergeCell ref="CP48:CS49"/>
    <mergeCell ref="CU48:CW49"/>
    <mergeCell ref="CU50:CX51"/>
    <mergeCell ref="CM71:CO72"/>
    <mergeCell ref="CP71:CS72"/>
    <mergeCell ref="CS54:CS55"/>
    <mergeCell ref="CO54:CO55"/>
    <mergeCell ref="CP54:CP55"/>
    <mergeCell ref="CQ54:CQ55"/>
    <mergeCell ref="CM52:CO53"/>
    <mergeCell ref="CM56:CM57"/>
    <mergeCell ref="CN56:CP57"/>
    <mergeCell ref="CU56:CU57"/>
    <mergeCell ref="CV56:CX57"/>
    <mergeCell ref="CM54:CN55"/>
    <mergeCell ref="CZ77:CZ78"/>
    <mergeCell ref="DA77:DA78"/>
    <mergeCell ref="CY75:DA76"/>
    <mergeCell ref="CM32:CN33"/>
    <mergeCell ref="CO32:CO33"/>
    <mergeCell ref="CP32:CP33"/>
    <mergeCell ref="CQ32:CQ33"/>
    <mergeCell ref="CU71:CW72"/>
    <mergeCell ref="CX71:DA72"/>
    <mergeCell ref="CR32:CR33"/>
    <mergeCell ref="CM69:CO70"/>
    <mergeCell ref="CV34:CX35"/>
    <mergeCell ref="CS32:CS33"/>
    <mergeCell ref="CU32:CV33"/>
    <mergeCell ref="CW32:CW33"/>
    <mergeCell ref="CX32:CX33"/>
    <mergeCell ref="CY32:CY33"/>
    <mergeCell ref="CX69:DA70"/>
    <mergeCell ref="CZ54:CZ55"/>
    <mergeCell ref="CX48:DA49"/>
    <mergeCell ref="CP52:CP53"/>
    <mergeCell ref="CQ52:CS53"/>
    <mergeCell ref="CR54:CR55"/>
    <mergeCell ref="CX52:CX53"/>
    <mergeCell ref="CP69:CS70"/>
    <mergeCell ref="CY52:DA53"/>
    <mergeCell ref="CW54:CW55"/>
    <mergeCell ref="CU52:CW53"/>
    <mergeCell ref="CX54:CX55"/>
    <mergeCell ref="CQ50:CS51"/>
    <mergeCell ref="CY50:DA51"/>
    <mergeCell ref="DA54:DA55"/>
    <mergeCell ref="CZ32:CZ33"/>
    <mergeCell ref="DA32:DA33"/>
    <mergeCell ref="CM3:CO4"/>
    <mergeCell ref="CP3:CS4"/>
    <mergeCell ref="CU3:CW4"/>
    <mergeCell ref="CX3:DA4"/>
    <mergeCell ref="CM1:CO2"/>
    <mergeCell ref="CP1:CS2"/>
    <mergeCell ref="CU1:CW2"/>
    <mergeCell ref="CX1:DA2"/>
    <mergeCell ref="CP7:CP8"/>
    <mergeCell ref="CQ7:CS8"/>
    <mergeCell ref="CU7:CW8"/>
    <mergeCell ref="CQ30:CS31"/>
    <mergeCell ref="CU30:CW31"/>
    <mergeCell ref="CM9:CN10"/>
    <mergeCell ref="CO9:CO10"/>
    <mergeCell ref="CP9:CP10"/>
    <mergeCell ref="CU11:CU12"/>
    <mergeCell ref="CV11:CX12"/>
    <mergeCell ref="CS9:CS10"/>
    <mergeCell ref="CU9:CV10"/>
    <mergeCell ref="CW9:CW10"/>
    <mergeCell ref="CX9:CX10"/>
    <mergeCell ref="BX79:BX80"/>
    <mergeCell ref="BY79:CA80"/>
    <mergeCell ref="CF79:CF80"/>
    <mergeCell ref="CG79:CI80"/>
    <mergeCell ref="CI77:CI78"/>
    <mergeCell ref="CJ77:CJ78"/>
    <mergeCell ref="BX77:BY78"/>
    <mergeCell ref="BZ77:BZ78"/>
    <mergeCell ref="CA77:CA78"/>
    <mergeCell ref="CB77:CB78"/>
    <mergeCell ref="CX30:CX31"/>
    <mergeCell ref="CY30:DA31"/>
    <mergeCell ref="CM24:CO25"/>
    <mergeCell ref="CP24:CS25"/>
    <mergeCell ref="CU24:CW25"/>
    <mergeCell ref="CX24:DA25"/>
    <mergeCell ref="CM26:CO27"/>
    <mergeCell ref="CP26:CS27"/>
    <mergeCell ref="CU26:CW27"/>
    <mergeCell ref="CX26:DA27"/>
    <mergeCell ref="CK77:CK78"/>
    <mergeCell ref="CL77:CL78"/>
    <mergeCell ref="CM30:CO31"/>
    <mergeCell ref="CP30:CP31"/>
    <mergeCell ref="CK54:CK55"/>
    <mergeCell ref="CL54:CL55"/>
    <mergeCell ref="CK32:CK33"/>
    <mergeCell ref="CL32:CL33"/>
    <mergeCell ref="CM50:CP51"/>
    <mergeCell ref="CM34:CM35"/>
    <mergeCell ref="CM46:CO47"/>
    <mergeCell ref="CP46:CS47"/>
    <mergeCell ref="CI75:CI76"/>
    <mergeCell ref="CJ75:CL76"/>
    <mergeCell ref="BX69:BZ70"/>
    <mergeCell ref="CA69:CD70"/>
    <mergeCell ref="CF69:CH70"/>
    <mergeCell ref="CI69:CL70"/>
    <mergeCell ref="BX71:BZ72"/>
    <mergeCell ref="CA71:CD72"/>
    <mergeCell ref="CF71:CH72"/>
    <mergeCell ref="CI71:CL72"/>
    <mergeCell ref="CC77:CC78"/>
    <mergeCell ref="CD77:CD78"/>
    <mergeCell ref="CF77:CG78"/>
    <mergeCell ref="CH77:CH78"/>
    <mergeCell ref="BX75:BZ76"/>
    <mergeCell ref="CA75:CA76"/>
    <mergeCell ref="CB75:CD76"/>
    <mergeCell ref="CF75:CH76"/>
    <mergeCell ref="BX73:CA74"/>
    <mergeCell ref="CB73:CD74"/>
    <mergeCell ref="CA46:CD47"/>
    <mergeCell ref="CF46:CH47"/>
    <mergeCell ref="CI46:CL47"/>
    <mergeCell ref="BX48:BZ49"/>
    <mergeCell ref="CA48:CD49"/>
    <mergeCell ref="CF48:CH49"/>
    <mergeCell ref="CI48:CL49"/>
    <mergeCell ref="CD54:CD55"/>
    <mergeCell ref="CF54:CG55"/>
    <mergeCell ref="CH54:CH55"/>
    <mergeCell ref="CI54:CI55"/>
    <mergeCell ref="BX52:BZ53"/>
    <mergeCell ref="CA52:CA53"/>
    <mergeCell ref="CB52:CD53"/>
    <mergeCell ref="CF52:CH53"/>
    <mergeCell ref="BX56:BX57"/>
    <mergeCell ref="BY56:CA57"/>
    <mergeCell ref="CF56:CF57"/>
    <mergeCell ref="CG56:CI57"/>
    <mergeCell ref="CJ54:CJ55"/>
    <mergeCell ref="BX54:BY55"/>
    <mergeCell ref="BZ54:BZ55"/>
    <mergeCell ref="CA54:CA55"/>
    <mergeCell ref="CB54:CB55"/>
    <mergeCell ref="CC54:CC55"/>
    <mergeCell ref="CF50:CI51"/>
    <mergeCell ref="CJ50:CL51"/>
    <mergeCell ref="BX50:CA51"/>
    <mergeCell ref="CB50:CD51"/>
    <mergeCell ref="CD32:CD33"/>
    <mergeCell ref="CF32:CG33"/>
    <mergeCell ref="CH32:CH33"/>
    <mergeCell ref="CI32:CI33"/>
    <mergeCell ref="BV77:BV78"/>
    <mergeCell ref="BW77:BW78"/>
    <mergeCell ref="BX30:BZ31"/>
    <mergeCell ref="CA30:CA31"/>
    <mergeCell ref="BT46:BW47"/>
    <mergeCell ref="BV32:BV33"/>
    <mergeCell ref="BW32:BW33"/>
    <mergeCell ref="BX34:BX35"/>
    <mergeCell ref="BY34:CA35"/>
    <mergeCell ref="BX46:BZ47"/>
    <mergeCell ref="BX1:BZ2"/>
    <mergeCell ref="CA1:CD2"/>
    <mergeCell ref="CF1:CH2"/>
    <mergeCell ref="CI1:CL2"/>
    <mergeCell ref="BX3:BZ4"/>
    <mergeCell ref="CA3:CD4"/>
    <mergeCell ref="CF3:CH4"/>
    <mergeCell ref="CI3:CL4"/>
    <mergeCell ref="CF34:CF35"/>
    <mergeCell ref="CG34:CI35"/>
    <mergeCell ref="CI52:CI53"/>
    <mergeCell ref="CJ52:CL53"/>
    <mergeCell ref="CJ32:CJ33"/>
    <mergeCell ref="BX32:BY33"/>
    <mergeCell ref="BZ32:BZ33"/>
    <mergeCell ref="CA32:CA33"/>
    <mergeCell ref="CB32:CB33"/>
    <mergeCell ref="CC32:CC33"/>
    <mergeCell ref="BI79:BI80"/>
    <mergeCell ref="BJ79:BL80"/>
    <mergeCell ref="BQ79:BQ80"/>
    <mergeCell ref="BR79:BT80"/>
    <mergeCell ref="BU77:BU78"/>
    <mergeCell ref="BI77:BJ78"/>
    <mergeCell ref="BK77:BK78"/>
    <mergeCell ref="BL77:BL78"/>
    <mergeCell ref="BM77:BM78"/>
    <mergeCell ref="BN77:BN78"/>
    <mergeCell ref="BX11:BX12"/>
    <mergeCell ref="BY11:CA12"/>
    <mergeCell ref="CF11:CF12"/>
    <mergeCell ref="CG11:CI12"/>
    <mergeCell ref="CD9:CD10"/>
    <mergeCell ref="CF9:CG10"/>
    <mergeCell ref="CH9:CH10"/>
    <mergeCell ref="CI9:CI10"/>
    <mergeCell ref="CB9:CB10"/>
    <mergeCell ref="CC9:CC10"/>
    <mergeCell ref="BX24:BZ25"/>
    <mergeCell ref="CA24:CD25"/>
    <mergeCell ref="CF24:CH25"/>
    <mergeCell ref="CI24:CL25"/>
    <mergeCell ref="BX26:BZ27"/>
    <mergeCell ref="CA26:CD27"/>
    <mergeCell ref="CF26:CH27"/>
    <mergeCell ref="CI26:CL27"/>
    <mergeCell ref="CB30:CD31"/>
    <mergeCell ref="CF30:CH31"/>
    <mergeCell ref="CI30:CI31"/>
    <mergeCell ref="CJ30:CL31"/>
    <mergeCell ref="BO77:BO78"/>
    <mergeCell ref="BQ77:BR78"/>
    <mergeCell ref="BS77:BS78"/>
    <mergeCell ref="BT77:BT78"/>
    <mergeCell ref="BI75:BK76"/>
    <mergeCell ref="BL75:BL76"/>
    <mergeCell ref="BM75:BO76"/>
    <mergeCell ref="BQ75:BS76"/>
    <mergeCell ref="BT75:BT76"/>
    <mergeCell ref="BI46:BK47"/>
    <mergeCell ref="BL46:BO47"/>
    <mergeCell ref="BQ48:BS49"/>
    <mergeCell ref="BT48:BW49"/>
    <mergeCell ref="BS54:BS55"/>
    <mergeCell ref="BI52:BK53"/>
    <mergeCell ref="BL52:BL53"/>
    <mergeCell ref="BM52:BO53"/>
    <mergeCell ref="BQ52:BS53"/>
    <mergeCell ref="BL71:BO72"/>
    <mergeCell ref="BQ71:BS72"/>
    <mergeCell ref="BT71:BW72"/>
    <mergeCell ref="BQ50:BT51"/>
    <mergeCell ref="BU50:BW51"/>
    <mergeCell ref="BQ73:BT74"/>
    <mergeCell ref="BM50:BO51"/>
    <mergeCell ref="BN32:BN33"/>
    <mergeCell ref="BO32:BO33"/>
    <mergeCell ref="BQ32:BR33"/>
    <mergeCell ref="BS32:BS33"/>
    <mergeCell ref="BT32:BT33"/>
    <mergeCell ref="BI48:BK49"/>
    <mergeCell ref="BL48:BO49"/>
    <mergeCell ref="BU75:BW76"/>
    <mergeCell ref="BQ34:BQ35"/>
    <mergeCell ref="BR34:BT35"/>
    <mergeCell ref="BV54:BV55"/>
    <mergeCell ref="BW54:BW55"/>
    <mergeCell ref="BU54:BU55"/>
    <mergeCell ref="BT52:BT53"/>
    <mergeCell ref="BU52:BW53"/>
    <mergeCell ref="BQ46:BS47"/>
    <mergeCell ref="BQ54:BR55"/>
    <mergeCell ref="BT54:BT55"/>
    <mergeCell ref="BI56:BI57"/>
    <mergeCell ref="BJ56:BL57"/>
    <mergeCell ref="BQ56:BQ57"/>
    <mergeCell ref="BR56:BT57"/>
    <mergeCell ref="BK54:BK55"/>
    <mergeCell ref="BL54:BL55"/>
    <mergeCell ref="BM54:BM55"/>
    <mergeCell ref="BN54:BN55"/>
    <mergeCell ref="BI54:BJ55"/>
    <mergeCell ref="BI69:BK70"/>
    <mergeCell ref="BL69:BO70"/>
    <mergeCell ref="BQ69:BS70"/>
    <mergeCell ref="BT69:BW70"/>
    <mergeCell ref="BI71:BK72"/>
    <mergeCell ref="BI1:BK2"/>
    <mergeCell ref="BL1:BO2"/>
    <mergeCell ref="BQ1:BS2"/>
    <mergeCell ref="BT1:BW2"/>
    <mergeCell ref="BI3:BK4"/>
    <mergeCell ref="BL3:BO4"/>
    <mergeCell ref="BQ3:BS4"/>
    <mergeCell ref="BT3:BW4"/>
    <mergeCell ref="BV9:BV10"/>
    <mergeCell ref="BO9:BO10"/>
    <mergeCell ref="BQ7:BS8"/>
    <mergeCell ref="BT7:BT8"/>
    <mergeCell ref="BU7:BW8"/>
    <mergeCell ref="BI34:BI35"/>
    <mergeCell ref="BJ34:BL35"/>
    <mergeCell ref="BI7:BK8"/>
    <mergeCell ref="BL7:BL8"/>
    <mergeCell ref="BI24:BK25"/>
    <mergeCell ref="BL24:BO25"/>
    <mergeCell ref="BU9:BU10"/>
    <mergeCell ref="BI9:BJ10"/>
    <mergeCell ref="BK9:BK10"/>
    <mergeCell ref="BL9:BL10"/>
    <mergeCell ref="BM9:BM10"/>
    <mergeCell ref="BN9:BN10"/>
    <mergeCell ref="BM30:BO31"/>
    <mergeCell ref="BQ30:BS31"/>
    <mergeCell ref="BU32:BU33"/>
    <mergeCell ref="BI32:BJ33"/>
    <mergeCell ref="BK32:BK33"/>
    <mergeCell ref="BL32:BL33"/>
    <mergeCell ref="BM32:BM33"/>
    <mergeCell ref="AT79:AT80"/>
    <mergeCell ref="AU79:AW80"/>
    <mergeCell ref="BB79:BB80"/>
    <mergeCell ref="BC79:BE80"/>
    <mergeCell ref="AT75:AV76"/>
    <mergeCell ref="AW75:AW76"/>
    <mergeCell ref="AX75:AZ76"/>
    <mergeCell ref="BW9:BW10"/>
    <mergeCell ref="BS9:BS10"/>
    <mergeCell ref="BT9:BT10"/>
    <mergeCell ref="AW54:AW55"/>
    <mergeCell ref="AX54:AX55"/>
    <mergeCell ref="AY54:AY55"/>
    <mergeCell ref="AY32:AY33"/>
    <mergeCell ref="AZ54:AZ55"/>
    <mergeCell ref="BB54:BC55"/>
    <mergeCell ref="BB52:BD53"/>
    <mergeCell ref="BT30:BT31"/>
    <mergeCell ref="BU30:BW31"/>
    <mergeCell ref="BQ24:BS25"/>
    <mergeCell ref="BT24:BW25"/>
    <mergeCell ref="BI26:BK27"/>
    <mergeCell ref="BL26:BO27"/>
    <mergeCell ref="BQ26:BS27"/>
    <mergeCell ref="BT26:BW27"/>
    <mergeCell ref="BI28:BL29"/>
    <mergeCell ref="BM28:BO29"/>
    <mergeCell ref="BG77:BG78"/>
    <mergeCell ref="BH77:BH78"/>
    <mergeCell ref="BI30:BK31"/>
    <mergeCell ref="BL30:BL31"/>
    <mergeCell ref="BG32:BG33"/>
    <mergeCell ref="BE77:BE78"/>
    <mergeCell ref="BE75:BE76"/>
    <mergeCell ref="BF75:BH76"/>
    <mergeCell ref="BC34:BE35"/>
    <mergeCell ref="AZ32:AZ33"/>
    <mergeCell ref="BB32:BC33"/>
    <mergeCell ref="BD32:BD33"/>
    <mergeCell ref="BE32:BE33"/>
    <mergeCell ref="BF32:BF33"/>
    <mergeCell ref="BG54:BG55"/>
    <mergeCell ref="BB75:BD76"/>
    <mergeCell ref="BF77:BF78"/>
    <mergeCell ref="AT77:AU78"/>
    <mergeCell ref="AV77:AV78"/>
    <mergeCell ref="AW77:AW78"/>
    <mergeCell ref="AX77:AX78"/>
    <mergeCell ref="AY77:AY78"/>
    <mergeCell ref="AZ77:AZ78"/>
    <mergeCell ref="BB77:BC78"/>
    <mergeCell ref="BD77:BD78"/>
    <mergeCell ref="AW52:AW53"/>
    <mergeCell ref="BD54:BD55"/>
    <mergeCell ref="BE54:BE55"/>
    <mergeCell ref="BH32:BH33"/>
    <mergeCell ref="AT46:AV47"/>
    <mergeCell ref="AW46:AZ47"/>
    <mergeCell ref="BB46:BD47"/>
    <mergeCell ref="BE46:BH47"/>
    <mergeCell ref="AT71:AV72"/>
    <mergeCell ref="AW71:AZ72"/>
    <mergeCell ref="BB71:BD72"/>
    <mergeCell ref="BE71:BH72"/>
    <mergeCell ref="AT48:AV49"/>
    <mergeCell ref="AW48:AZ49"/>
    <mergeCell ref="AT52:AV53"/>
    <mergeCell ref="BB69:BD70"/>
    <mergeCell ref="BE69:BH70"/>
    <mergeCell ref="BB56:BB57"/>
    <mergeCell ref="BC56:BE57"/>
    <mergeCell ref="BH54:BH55"/>
    <mergeCell ref="AT32:AU33"/>
    <mergeCell ref="AV32:AV33"/>
    <mergeCell ref="AW32:AW33"/>
    <mergeCell ref="AX32:AX33"/>
    <mergeCell ref="AT69:AV70"/>
    <mergeCell ref="AW69:AZ70"/>
    <mergeCell ref="AX52:AZ53"/>
    <mergeCell ref="AT56:AT57"/>
    <mergeCell ref="AU56:AW57"/>
    <mergeCell ref="BB50:BE51"/>
    <mergeCell ref="BF50:BH51"/>
    <mergeCell ref="AT3:AV4"/>
    <mergeCell ref="AW3:AZ4"/>
    <mergeCell ref="BB3:BD4"/>
    <mergeCell ref="BE3:BH4"/>
    <mergeCell ref="AT1:AV2"/>
    <mergeCell ref="AW1:AZ2"/>
    <mergeCell ref="BB1:BD2"/>
    <mergeCell ref="BE1:BH2"/>
    <mergeCell ref="AT34:AT35"/>
    <mergeCell ref="AU34:AW35"/>
    <mergeCell ref="BB34:BB35"/>
    <mergeCell ref="AW7:AW8"/>
    <mergeCell ref="AX7:AZ8"/>
    <mergeCell ref="BB7:BD8"/>
    <mergeCell ref="AX30:AZ31"/>
    <mergeCell ref="BB30:BD31"/>
    <mergeCell ref="AT9:AU10"/>
    <mergeCell ref="AV9:AV10"/>
    <mergeCell ref="BD9:BD10"/>
    <mergeCell ref="BE9:BE10"/>
    <mergeCell ref="AU11:AW12"/>
    <mergeCell ref="BB11:BB12"/>
    <mergeCell ref="BC11:BE12"/>
    <mergeCell ref="AE79:AE80"/>
    <mergeCell ref="AF79:AH80"/>
    <mergeCell ref="AM79:AM80"/>
    <mergeCell ref="AN79:AP80"/>
    <mergeCell ref="AP77:AP78"/>
    <mergeCell ref="AQ77:AQ78"/>
    <mergeCell ref="AE77:AF78"/>
    <mergeCell ref="AG77:AG78"/>
    <mergeCell ref="AH77:AH78"/>
    <mergeCell ref="AI77:AI78"/>
    <mergeCell ref="BE30:BE31"/>
    <mergeCell ref="BF30:BH31"/>
    <mergeCell ref="AT24:AV25"/>
    <mergeCell ref="AW24:AZ25"/>
    <mergeCell ref="BB24:BD25"/>
    <mergeCell ref="BE24:BH25"/>
    <mergeCell ref="AT26:AV27"/>
    <mergeCell ref="AW26:AZ27"/>
    <mergeCell ref="BB26:BD27"/>
    <mergeCell ref="BE26:BH27"/>
    <mergeCell ref="AR77:AR78"/>
    <mergeCell ref="AS77:AS78"/>
    <mergeCell ref="AT30:AV31"/>
    <mergeCell ref="AW30:AW31"/>
    <mergeCell ref="AR54:AR55"/>
    <mergeCell ref="AS54:AS55"/>
    <mergeCell ref="AR32:AR33"/>
    <mergeCell ref="AS32:AS33"/>
    <mergeCell ref="AQ50:AS51"/>
    <mergeCell ref="AT50:AW51"/>
    <mergeCell ref="BB48:BD49"/>
    <mergeCell ref="BE48:BH49"/>
    <mergeCell ref="AP75:AP76"/>
    <mergeCell ref="AQ75:AS76"/>
    <mergeCell ref="AE69:AG70"/>
    <mergeCell ref="AH69:AK70"/>
    <mergeCell ref="AM69:AO70"/>
    <mergeCell ref="AP69:AS70"/>
    <mergeCell ref="AE71:AG72"/>
    <mergeCell ref="AH71:AK72"/>
    <mergeCell ref="AM71:AO72"/>
    <mergeCell ref="AP71:AS72"/>
    <mergeCell ref="AJ77:AJ78"/>
    <mergeCell ref="AK77:AK78"/>
    <mergeCell ref="AM77:AN78"/>
    <mergeCell ref="AO77:AO78"/>
    <mergeCell ref="AE75:AG76"/>
    <mergeCell ref="AH75:AH76"/>
    <mergeCell ref="AI75:AK76"/>
    <mergeCell ref="AM75:AO76"/>
    <mergeCell ref="AM3:AO4"/>
    <mergeCell ref="AP3:AS4"/>
    <mergeCell ref="AC77:AC78"/>
    <mergeCell ref="AD77:AD78"/>
    <mergeCell ref="AE30:AG31"/>
    <mergeCell ref="AH30:AH31"/>
    <mergeCell ref="AA46:AD47"/>
    <mergeCell ref="AC32:AC33"/>
    <mergeCell ref="AD32:AD33"/>
    <mergeCell ref="X73:AA74"/>
    <mergeCell ref="AK32:AK33"/>
    <mergeCell ref="AM32:AN33"/>
    <mergeCell ref="AO32:AO33"/>
    <mergeCell ref="AP32:AP33"/>
    <mergeCell ref="AE1:AG2"/>
    <mergeCell ref="AH1:AK2"/>
    <mergeCell ref="AM1:AO2"/>
    <mergeCell ref="AP1:AS2"/>
    <mergeCell ref="AE3:AG4"/>
    <mergeCell ref="AH3:AK4"/>
    <mergeCell ref="AE34:AE35"/>
    <mergeCell ref="AF34:AH35"/>
    <mergeCell ref="AM34:AM35"/>
    <mergeCell ref="AN34:AP35"/>
    <mergeCell ref="AQ32:AQ33"/>
    <mergeCell ref="AE32:AF33"/>
    <mergeCell ref="AG32:AG33"/>
    <mergeCell ref="AH32:AH33"/>
    <mergeCell ref="AI32:AI33"/>
    <mergeCell ref="AJ32:AJ33"/>
    <mergeCell ref="AE46:AG47"/>
    <mergeCell ref="AH46:AK47"/>
    <mergeCell ref="AE24:AG25"/>
    <mergeCell ref="AH24:AK25"/>
    <mergeCell ref="AM24:AO25"/>
    <mergeCell ref="AP24:AS25"/>
    <mergeCell ref="AE26:AG27"/>
    <mergeCell ref="AH26:AK27"/>
    <mergeCell ref="AM26:AO27"/>
    <mergeCell ref="AP26:AS27"/>
    <mergeCell ref="AB73:AD74"/>
    <mergeCell ref="X50:AA51"/>
    <mergeCell ref="AI30:AK31"/>
    <mergeCell ref="AM30:AO31"/>
    <mergeCell ref="AP30:AP31"/>
    <mergeCell ref="AQ30:AS31"/>
    <mergeCell ref="AB32:AB33"/>
    <mergeCell ref="X32:Y33"/>
    <mergeCell ref="Z32:Z33"/>
    <mergeCell ref="AA32:AA33"/>
    <mergeCell ref="AM46:AO47"/>
    <mergeCell ref="AP46:AS47"/>
    <mergeCell ref="AE48:AG49"/>
    <mergeCell ref="AH48:AK49"/>
    <mergeCell ref="AM48:AO49"/>
    <mergeCell ref="AP48:AS49"/>
    <mergeCell ref="AK54:AK55"/>
    <mergeCell ref="AM54:AN55"/>
    <mergeCell ref="AO54:AO55"/>
    <mergeCell ref="AP54:AP55"/>
    <mergeCell ref="AP52:AP53"/>
    <mergeCell ref="AQ52:AS53"/>
    <mergeCell ref="AM52:AO53"/>
    <mergeCell ref="AE56:AE57"/>
    <mergeCell ref="V77:V78"/>
    <mergeCell ref="X77:Y78"/>
    <mergeCell ref="Z77:Z78"/>
    <mergeCell ref="AA77:AA78"/>
    <mergeCell ref="P75:R76"/>
    <mergeCell ref="S75:S76"/>
    <mergeCell ref="T75:V76"/>
    <mergeCell ref="X75:Z76"/>
    <mergeCell ref="AA75:AA76"/>
    <mergeCell ref="P79:P80"/>
    <mergeCell ref="Q79:S80"/>
    <mergeCell ref="X79:X80"/>
    <mergeCell ref="Y79:AA80"/>
    <mergeCell ref="AB77:AB78"/>
    <mergeCell ref="P77:Q78"/>
    <mergeCell ref="R77:R78"/>
    <mergeCell ref="S77:S78"/>
    <mergeCell ref="T77:T78"/>
    <mergeCell ref="U77:U78"/>
    <mergeCell ref="P69:R70"/>
    <mergeCell ref="S69:V70"/>
    <mergeCell ref="X69:Z70"/>
    <mergeCell ref="AA69:AD70"/>
    <mergeCell ref="X54:Y55"/>
    <mergeCell ref="Z54:Z55"/>
    <mergeCell ref="AA54:AA55"/>
    <mergeCell ref="P56:P57"/>
    <mergeCell ref="Q56:S57"/>
    <mergeCell ref="V32:V33"/>
    <mergeCell ref="AB75:AD76"/>
    <mergeCell ref="X34:X35"/>
    <mergeCell ref="Y34:AA35"/>
    <mergeCell ref="AC54:AC55"/>
    <mergeCell ref="AD54:AD55"/>
    <mergeCell ref="AB54:AB55"/>
    <mergeCell ref="AA52:AA53"/>
    <mergeCell ref="AB52:AD53"/>
    <mergeCell ref="X46:Z47"/>
    <mergeCell ref="X71:Z72"/>
    <mergeCell ref="X52:Z53"/>
    <mergeCell ref="P46:R47"/>
    <mergeCell ref="S46:V47"/>
    <mergeCell ref="P73:S74"/>
    <mergeCell ref="T73:V74"/>
    <mergeCell ref="P71:R72"/>
    <mergeCell ref="S71:V72"/>
    <mergeCell ref="AB50:AD51"/>
    <mergeCell ref="U9:U10"/>
    <mergeCell ref="Y11:AA12"/>
    <mergeCell ref="V9:V10"/>
    <mergeCell ref="X9:Y10"/>
    <mergeCell ref="Z9:Z10"/>
    <mergeCell ref="AA9:AA10"/>
    <mergeCell ref="P32:Q33"/>
    <mergeCell ref="X56:X57"/>
    <mergeCell ref="Y56:AA57"/>
    <mergeCell ref="R54:R55"/>
    <mergeCell ref="S54:S55"/>
    <mergeCell ref="T54:T55"/>
    <mergeCell ref="P11:P12"/>
    <mergeCell ref="Q11:S12"/>
    <mergeCell ref="X11:X12"/>
    <mergeCell ref="P52:R53"/>
    <mergeCell ref="S52:S53"/>
    <mergeCell ref="P54:Q55"/>
    <mergeCell ref="V54:V55"/>
    <mergeCell ref="U54:U55"/>
    <mergeCell ref="T52:V53"/>
    <mergeCell ref="A79:A80"/>
    <mergeCell ref="B79:D80"/>
    <mergeCell ref="I79:I80"/>
    <mergeCell ref="J79:L80"/>
    <mergeCell ref="M77:M78"/>
    <mergeCell ref="N77:N78"/>
    <mergeCell ref="K77:K78"/>
    <mergeCell ref="L77:L78"/>
    <mergeCell ref="T5:V6"/>
    <mergeCell ref="S26:V27"/>
    <mergeCell ref="X1:Z2"/>
    <mergeCell ref="AA1:AD2"/>
    <mergeCell ref="P3:R4"/>
    <mergeCell ref="S3:V4"/>
    <mergeCell ref="X3:Z4"/>
    <mergeCell ref="AA3:AD4"/>
    <mergeCell ref="X5:AA6"/>
    <mergeCell ref="AB5:AD6"/>
    <mergeCell ref="X48:Z49"/>
    <mergeCell ref="AA48:AD49"/>
    <mergeCell ref="P34:P35"/>
    <mergeCell ref="Q34:S35"/>
    <mergeCell ref="P1:R2"/>
    <mergeCell ref="S1:V2"/>
    <mergeCell ref="P30:R31"/>
    <mergeCell ref="S30:S31"/>
    <mergeCell ref="T30:V31"/>
    <mergeCell ref="P5:S6"/>
    <mergeCell ref="P9:Q10"/>
    <mergeCell ref="R9:R10"/>
    <mergeCell ref="S9:S10"/>
    <mergeCell ref="T9:T10"/>
    <mergeCell ref="O77:O78"/>
    <mergeCell ref="A75:C76"/>
    <mergeCell ref="D75:D76"/>
    <mergeCell ref="E75:G76"/>
    <mergeCell ref="I75:K76"/>
    <mergeCell ref="L75:L76"/>
    <mergeCell ref="M75:O76"/>
    <mergeCell ref="A77:B78"/>
    <mergeCell ref="C77:C78"/>
    <mergeCell ref="D77:D78"/>
    <mergeCell ref="X30:Z31"/>
    <mergeCell ref="AA30:AA31"/>
    <mergeCell ref="AB30:AD31"/>
    <mergeCell ref="P24:R25"/>
    <mergeCell ref="S24:V25"/>
    <mergeCell ref="P28:S29"/>
    <mergeCell ref="T28:V29"/>
    <mergeCell ref="X28:AA29"/>
    <mergeCell ref="AB28:AD29"/>
    <mergeCell ref="P26:R27"/>
    <mergeCell ref="F54:F55"/>
    <mergeCell ref="G54:G55"/>
    <mergeCell ref="F77:F78"/>
    <mergeCell ref="G77:G78"/>
    <mergeCell ref="E77:E78"/>
    <mergeCell ref="I77:J78"/>
    <mergeCell ref="P48:R49"/>
    <mergeCell ref="S48:V49"/>
    <mergeCell ref="R32:R33"/>
    <mergeCell ref="S32:S33"/>
    <mergeCell ref="T32:T33"/>
    <mergeCell ref="U32:U33"/>
    <mergeCell ref="D32:D33"/>
    <mergeCell ref="E32:E33"/>
    <mergeCell ref="F32:F33"/>
    <mergeCell ref="G32:G33"/>
    <mergeCell ref="I28:L29"/>
    <mergeCell ref="M28:O29"/>
    <mergeCell ref="A24:C25"/>
    <mergeCell ref="D24:G25"/>
    <mergeCell ref="A26:C27"/>
    <mergeCell ref="D26:G27"/>
    <mergeCell ref="A28:D29"/>
    <mergeCell ref="E28:G29"/>
    <mergeCell ref="I24:K25"/>
    <mergeCell ref="L24:O25"/>
    <mergeCell ref="I26:K27"/>
    <mergeCell ref="L26:O27"/>
    <mergeCell ref="A73:D74"/>
    <mergeCell ref="E73:G74"/>
    <mergeCell ref="I73:L74"/>
    <mergeCell ref="M73:O74"/>
    <mergeCell ref="A71:C72"/>
    <mergeCell ref="D71:G72"/>
    <mergeCell ref="I71:K72"/>
    <mergeCell ref="L71:O72"/>
    <mergeCell ref="L30:L31"/>
    <mergeCell ref="M30:O31"/>
    <mergeCell ref="I32:J33"/>
    <mergeCell ref="K32:K33"/>
    <mergeCell ref="L32:L33"/>
    <mergeCell ref="M32:M33"/>
    <mergeCell ref="N32:N33"/>
    <mergeCell ref="O32:O33"/>
    <mergeCell ref="O54:O55"/>
    <mergeCell ref="A34:A35"/>
    <mergeCell ref="A48:C49"/>
    <mergeCell ref="D48:G49"/>
    <mergeCell ref="I48:K49"/>
    <mergeCell ref="D52:D53"/>
    <mergeCell ref="E52:G53"/>
    <mergeCell ref="I52:K53"/>
    <mergeCell ref="L52:L53"/>
    <mergeCell ref="I34:I35"/>
    <mergeCell ref="J34:L35"/>
    <mergeCell ref="L48:O49"/>
    <mergeCell ref="E50:G51"/>
    <mergeCell ref="I50:L51"/>
    <mergeCell ref="L54:L55"/>
    <mergeCell ref="M54:M55"/>
    <mergeCell ref="N54:N55"/>
    <mergeCell ref="M50:O51"/>
    <mergeCell ref="M9:M10"/>
    <mergeCell ref="L9:L10"/>
    <mergeCell ref="I9:J10"/>
    <mergeCell ref="K9:K10"/>
    <mergeCell ref="I7:K8"/>
    <mergeCell ref="M7:O8"/>
    <mergeCell ref="B56:D57"/>
    <mergeCell ref="I56:I57"/>
    <mergeCell ref="A30:C31"/>
    <mergeCell ref="D30:D31"/>
    <mergeCell ref="E30:G31"/>
    <mergeCell ref="A32:B33"/>
    <mergeCell ref="C32:C33"/>
    <mergeCell ref="L69:O70"/>
    <mergeCell ref="A56:A57"/>
    <mergeCell ref="J56:L57"/>
    <mergeCell ref="A52:C53"/>
    <mergeCell ref="A11:A12"/>
    <mergeCell ref="A50:D51"/>
    <mergeCell ref="A7:C8"/>
    <mergeCell ref="D7:D8"/>
    <mergeCell ref="E7:G8"/>
    <mergeCell ref="A9:B10"/>
    <mergeCell ref="C9:C10"/>
    <mergeCell ref="D54:D55"/>
    <mergeCell ref="E54:E55"/>
    <mergeCell ref="K54:K55"/>
    <mergeCell ref="A46:C47"/>
    <mergeCell ref="D46:G47"/>
    <mergeCell ref="I46:K47"/>
    <mergeCell ref="L46:O47"/>
    <mergeCell ref="B34:D35"/>
    <mergeCell ref="I1:K2"/>
    <mergeCell ref="L1:O2"/>
    <mergeCell ref="I3:K4"/>
    <mergeCell ref="L3:O4"/>
    <mergeCell ref="I5:L6"/>
    <mergeCell ref="M5:O6"/>
    <mergeCell ref="I11:I12"/>
    <mergeCell ref="J11:L12"/>
    <mergeCell ref="A54:B55"/>
    <mergeCell ref="I54:J55"/>
    <mergeCell ref="L7:L8"/>
    <mergeCell ref="N9:N10"/>
    <mergeCell ref="O9:O10"/>
    <mergeCell ref="A69:C70"/>
    <mergeCell ref="D69:G70"/>
    <mergeCell ref="I69:K70"/>
    <mergeCell ref="AE7:AG8"/>
    <mergeCell ref="AE28:AH29"/>
    <mergeCell ref="I30:K31"/>
    <mergeCell ref="A1:C2"/>
    <mergeCell ref="D1:G2"/>
    <mergeCell ref="A3:C4"/>
    <mergeCell ref="D3:G4"/>
    <mergeCell ref="A5:D6"/>
    <mergeCell ref="E5:G6"/>
    <mergeCell ref="D9:D10"/>
    <mergeCell ref="E9:E10"/>
    <mergeCell ref="F9:F10"/>
    <mergeCell ref="G9:G10"/>
    <mergeCell ref="B11:D12"/>
    <mergeCell ref="M52:O53"/>
    <mergeCell ref="C54:C55"/>
    <mergeCell ref="AH7:AH8"/>
    <mergeCell ref="AI7:AK8"/>
    <mergeCell ref="AM7:AO8"/>
    <mergeCell ref="AP7:AP8"/>
    <mergeCell ref="X24:Z25"/>
    <mergeCell ref="AA24:AD25"/>
    <mergeCell ref="X26:Z27"/>
    <mergeCell ref="AA26:AD27"/>
    <mergeCell ref="AC9:AC10"/>
    <mergeCell ref="AD9:AD10"/>
    <mergeCell ref="AB9:AB10"/>
    <mergeCell ref="AE5:AH6"/>
    <mergeCell ref="AI5:AK6"/>
    <mergeCell ref="AM5:AP6"/>
    <mergeCell ref="AM50:AP51"/>
    <mergeCell ref="P7:R8"/>
    <mergeCell ref="S7:S8"/>
    <mergeCell ref="T7:V8"/>
    <mergeCell ref="X7:Z8"/>
    <mergeCell ref="AA7:AA8"/>
    <mergeCell ref="AB7:AD8"/>
    <mergeCell ref="P50:S51"/>
    <mergeCell ref="T50:V51"/>
    <mergeCell ref="AE9:AF10"/>
    <mergeCell ref="AG9:AG10"/>
    <mergeCell ref="AE11:AE12"/>
    <mergeCell ref="AF11:AH12"/>
    <mergeCell ref="AM11:AM12"/>
    <mergeCell ref="AN11:AP12"/>
    <mergeCell ref="AO9:AO10"/>
    <mergeCell ref="AP9:AP10"/>
    <mergeCell ref="AH9:AH10"/>
    <mergeCell ref="AI9:AI10"/>
    <mergeCell ref="AJ9:AJ10"/>
    <mergeCell ref="AT7:AV8"/>
    <mergeCell ref="AQ7:AS8"/>
    <mergeCell ref="AK9:AK10"/>
    <mergeCell ref="AM9:AN10"/>
    <mergeCell ref="AQ9:AQ10"/>
    <mergeCell ref="AR9:AR10"/>
    <mergeCell ref="BF5:BH6"/>
    <mergeCell ref="BB28:BE29"/>
    <mergeCell ref="BF28:BH29"/>
    <mergeCell ref="BG9:BG10"/>
    <mergeCell ref="BH9:BH10"/>
    <mergeCell ref="BE7:BE8"/>
    <mergeCell ref="BF7:BH8"/>
    <mergeCell ref="BF9:BF10"/>
    <mergeCell ref="BB9:BC10"/>
    <mergeCell ref="AT5:AW6"/>
    <mergeCell ref="AX5:AZ6"/>
    <mergeCell ref="AT28:AW29"/>
    <mergeCell ref="AX28:AZ29"/>
    <mergeCell ref="AT11:AT12"/>
    <mergeCell ref="AW9:AW10"/>
    <mergeCell ref="AX9:AX10"/>
    <mergeCell ref="AY9:AY10"/>
    <mergeCell ref="AZ9:AZ10"/>
    <mergeCell ref="AQ5:AS6"/>
    <mergeCell ref="AI28:AK29"/>
    <mergeCell ref="AM28:AP29"/>
    <mergeCell ref="AQ28:AS29"/>
    <mergeCell ref="BQ28:BT29"/>
    <mergeCell ref="BU28:BW29"/>
    <mergeCell ref="BX28:CA29"/>
    <mergeCell ref="CB28:CD29"/>
    <mergeCell ref="CQ28:CS29"/>
    <mergeCell ref="CF5:CI6"/>
    <mergeCell ref="CJ5:CL6"/>
    <mergeCell ref="CM5:CP6"/>
    <mergeCell ref="CQ5:CS6"/>
    <mergeCell ref="AS9:AS10"/>
    <mergeCell ref="BQ5:BT6"/>
    <mergeCell ref="BU5:BW6"/>
    <mergeCell ref="BX5:CA6"/>
    <mergeCell ref="CA9:CA10"/>
    <mergeCell ref="BI5:BL6"/>
    <mergeCell ref="BM5:BO6"/>
    <mergeCell ref="BB5:BE6"/>
    <mergeCell ref="BM7:BO8"/>
    <mergeCell ref="BR11:BT12"/>
    <mergeCell ref="BI11:BI12"/>
    <mergeCell ref="BJ11:BL12"/>
    <mergeCell ref="BQ11:BQ12"/>
    <mergeCell ref="CF28:CI29"/>
    <mergeCell ref="CJ28:CL29"/>
    <mergeCell ref="CM28:CP29"/>
    <mergeCell ref="BX7:BZ8"/>
    <mergeCell ref="CA7:CA8"/>
    <mergeCell ref="CB7:CD8"/>
    <mergeCell ref="CF7:CH8"/>
    <mergeCell ref="CJ9:CJ10"/>
    <mergeCell ref="BX9:BY10"/>
    <mergeCell ref="BQ9:BR10"/>
    <mergeCell ref="BZ9:BZ10"/>
    <mergeCell ref="CM11:CM12"/>
    <mergeCell ref="CQ9:CQ10"/>
    <mergeCell ref="CR9:CR10"/>
    <mergeCell ref="CN11:CP12"/>
    <mergeCell ref="CI7:CI8"/>
    <mergeCell ref="CJ7:CL8"/>
    <mergeCell ref="CM7:CO8"/>
    <mergeCell ref="CK9:CK10"/>
    <mergeCell ref="CL9:CL10"/>
    <mergeCell ref="DQ7:DS8"/>
    <mergeCell ref="DB28:DE29"/>
    <mergeCell ref="DF28:DH29"/>
    <mergeCell ref="DJ5:DM6"/>
    <mergeCell ref="DB9:DC10"/>
    <mergeCell ref="DD9:DD10"/>
    <mergeCell ref="DE9:DE10"/>
    <mergeCell ref="DF9:DF10"/>
    <mergeCell ref="DG9:DG10"/>
    <mergeCell ref="DB11:DB12"/>
    <mergeCell ref="DC11:DE12"/>
    <mergeCell ref="CY5:DA6"/>
    <mergeCell ref="CU28:CX29"/>
    <mergeCell ref="CY28:DA29"/>
    <mergeCell ref="DB5:DE6"/>
    <mergeCell ref="CU5:CX6"/>
    <mergeCell ref="CZ9:CZ10"/>
    <mergeCell ref="DA9:DA10"/>
    <mergeCell ref="CX7:CX8"/>
    <mergeCell ref="CY7:DA8"/>
    <mergeCell ref="CY9:CY10"/>
    <mergeCell ref="CB5:CD6"/>
    <mergeCell ref="EF5:EI6"/>
    <mergeCell ref="EJ5:EL6"/>
    <mergeCell ref="EN28:EQ29"/>
    <mergeCell ref="ER28:ET29"/>
    <mergeCell ref="EU28:EX29"/>
    <mergeCell ref="DU5:DW6"/>
    <mergeCell ref="DF5:DH6"/>
    <mergeCell ref="DY28:EB29"/>
    <mergeCell ref="EC28:EE29"/>
    <mergeCell ref="DN5:DP6"/>
    <mergeCell ref="DM26:DP27"/>
    <mergeCell ref="DM24:DP25"/>
    <mergeCell ref="EB7:EB8"/>
    <mergeCell ref="EC5:EE6"/>
    <mergeCell ref="DB7:DD8"/>
    <mergeCell ref="DE7:DE8"/>
    <mergeCell ref="DF7:DH8"/>
    <mergeCell ref="DJ7:DL8"/>
    <mergeCell ref="DM7:DM8"/>
    <mergeCell ref="EC7:EE8"/>
    <mergeCell ref="DY5:EB6"/>
    <mergeCell ref="DT7:DT8"/>
    <mergeCell ref="DU7:DW8"/>
    <mergeCell ref="DJ28:DM29"/>
    <mergeCell ref="DN28:DP29"/>
    <mergeCell ref="DQ5:DT6"/>
    <mergeCell ref="DL9:DL10"/>
    <mergeCell ref="DM9:DM10"/>
    <mergeCell ref="DN9:DN10"/>
    <mergeCell ref="DO9:DO10"/>
    <mergeCell ref="DP9:DP10"/>
    <mergeCell ref="DN7:DP8"/>
    <mergeCell ref="FN5:FP6"/>
    <mergeCell ref="FC28:FF29"/>
    <mergeCell ref="FG28:FI29"/>
    <mergeCell ref="FJ28:FM29"/>
    <mergeCell ref="FN28:FP29"/>
    <mergeCell ref="FJ7:FL8"/>
    <mergeCell ref="FM7:FM8"/>
    <mergeCell ref="FN7:FP8"/>
    <mergeCell ref="FJ9:FK10"/>
    <mergeCell ref="FC5:FF6"/>
    <mergeCell ref="ER9:ER10"/>
    <mergeCell ref="EF9:EG10"/>
    <mergeCell ref="EH9:EH10"/>
    <mergeCell ref="EI9:EI10"/>
    <mergeCell ref="EJ9:EJ10"/>
    <mergeCell ref="EK9:EK10"/>
    <mergeCell ref="EP9:EP10"/>
    <mergeCell ref="EQ9:EQ10"/>
    <mergeCell ref="FJ5:FM6"/>
    <mergeCell ref="EF7:EH8"/>
    <mergeCell ref="EI7:EI8"/>
    <mergeCell ref="EJ7:EL8"/>
    <mergeCell ref="EN7:EP8"/>
    <mergeCell ref="EQ7:EQ8"/>
    <mergeCell ref="ER7:ET8"/>
    <mergeCell ref="EU7:EW8"/>
    <mergeCell ref="EN5:EQ6"/>
    <mergeCell ref="EF28:EI29"/>
    <mergeCell ref="EJ28:EL29"/>
    <mergeCell ref="ER5:ET6"/>
    <mergeCell ref="EU5:EX6"/>
    <mergeCell ref="EY5:FA6"/>
    <mergeCell ref="FV50:FX51"/>
    <mergeCell ref="FR73:FU74"/>
    <mergeCell ref="FV73:FX74"/>
    <mergeCell ref="FU52:FU53"/>
    <mergeCell ref="FV52:FX53"/>
    <mergeCell ref="FV54:FV55"/>
    <mergeCell ref="FS56:FU57"/>
    <mergeCell ref="FW54:FW55"/>
    <mergeCell ref="FX54:FX55"/>
    <mergeCell ref="FR5:FU6"/>
    <mergeCell ref="FV5:FX6"/>
    <mergeCell ref="FR28:FU29"/>
    <mergeCell ref="FV28:FX29"/>
    <mergeCell ref="FR7:FT8"/>
    <mergeCell ref="FU7:FU8"/>
    <mergeCell ref="FV7:FX8"/>
    <mergeCell ref="FT9:FT10"/>
    <mergeCell ref="FU9:FU10"/>
    <mergeCell ref="FV9:FV10"/>
    <mergeCell ref="FR26:FT27"/>
    <mergeCell ref="FU26:FX27"/>
    <mergeCell ref="FW9:FW10"/>
    <mergeCell ref="FX9:FX10"/>
    <mergeCell ref="FR56:FR57"/>
    <mergeCell ref="FU46:FX47"/>
    <mergeCell ref="EF73:EI74"/>
    <mergeCell ref="EJ73:EL74"/>
    <mergeCell ref="DQ73:DT74"/>
    <mergeCell ref="DU73:DW74"/>
    <mergeCell ref="FC73:FF74"/>
    <mergeCell ref="FG73:FI74"/>
    <mergeCell ref="FJ73:FM74"/>
    <mergeCell ref="FN73:FP74"/>
    <mergeCell ref="EU50:EX51"/>
    <mergeCell ref="EY50:FA51"/>
    <mergeCell ref="FN50:FP51"/>
    <mergeCell ref="FC50:FF51"/>
    <mergeCell ref="FG50:FI51"/>
    <mergeCell ref="FC52:FE53"/>
    <mergeCell ref="FR50:FU51"/>
    <mergeCell ref="DY69:EA70"/>
    <mergeCell ref="DQ56:DQ57"/>
    <mergeCell ref="DR56:DT57"/>
    <mergeCell ref="DY56:DY57"/>
    <mergeCell ref="DZ56:EB57"/>
    <mergeCell ref="DY54:DZ55"/>
    <mergeCell ref="EL54:EL55"/>
    <mergeCell ref="EN54:EO55"/>
    <mergeCell ref="EP54:EP55"/>
    <mergeCell ref="EQ54:EQ55"/>
    <mergeCell ref="EF71:EH72"/>
    <mergeCell ref="EI71:EL72"/>
    <mergeCell ref="EN71:EP72"/>
    <mergeCell ref="EQ71:ET72"/>
    <mergeCell ref="EN73:EQ74"/>
    <mergeCell ref="EQ52:EQ53"/>
    <mergeCell ref="ER52:ET53"/>
    <mergeCell ref="EB54:EB55"/>
    <mergeCell ref="DQ54:DR55"/>
    <mergeCell ref="DJ73:DM74"/>
    <mergeCell ref="DN73:DP74"/>
    <mergeCell ref="DJ52:DL53"/>
    <mergeCell ref="DM52:DM53"/>
    <mergeCell ref="DN52:DP53"/>
    <mergeCell ref="DJ69:DL70"/>
    <mergeCell ref="DJ54:DK55"/>
    <mergeCell ref="DL54:DL55"/>
    <mergeCell ref="CU69:CW70"/>
    <mergeCell ref="CY54:CY55"/>
    <mergeCell ref="CU54:CV55"/>
    <mergeCell ref="AA71:AD72"/>
    <mergeCell ref="AF56:AH57"/>
    <mergeCell ref="AM56:AM57"/>
    <mergeCell ref="AN56:AP57"/>
    <mergeCell ref="AQ54:AQ55"/>
    <mergeCell ref="AE54:AF55"/>
    <mergeCell ref="AG54:AG55"/>
    <mergeCell ref="AH54:AH55"/>
    <mergeCell ref="AI54:AI55"/>
    <mergeCell ref="CM73:CP74"/>
    <mergeCell ref="CQ73:CS74"/>
    <mergeCell ref="CF73:CI74"/>
    <mergeCell ref="CJ73:CL74"/>
    <mergeCell ref="CU73:CX74"/>
    <mergeCell ref="CY73:DA74"/>
    <mergeCell ref="BU73:BW74"/>
    <mergeCell ref="AE50:AH51"/>
    <mergeCell ref="BF52:BH53"/>
    <mergeCell ref="BO54:BO55"/>
    <mergeCell ref="AX50:AZ51"/>
    <mergeCell ref="AT73:AW74"/>
    <mergeCell ref="AX73:AZ74"/>
    <mergeCell ref="AE52:AG53"/>
    <mergeCell ref="AH52:AH53"/>
    <mergeCell ref="AI52:AK53"/>
    <mergeCell ref="AM73:AP74"/>
    <mergeCell ref="BI50:BL51"/>
    <mergeCell ref="BF54:BF55"/>
    <mergeCell ref="AT54:AU55"/>
    <mergeCell ref="AV54:AV55"/>
    <mergeCell ref="BB73:BE74"/>
    <mergeCell ref="BF73:BH74"/>
    <mergeCell ref="BI73:BL74"/>
    <mergeCell ref="AQ73:AS74"/>
    <mergeCell ref="BM73:BO74"/>
    <mergeCell ref="BE52:BE53"/>
    <mergeCell ref="AJ54:AJ55"/>
    <mergeCell ref="AI50:AK51"/>
    <mergeCell ref="AE73:AH74"/>
    <mergeCell ref="AI73:AK74"/>
  </mergeCells>
  <phoneticPr fontId="80" type="noConversion"/>
  <printOptions horizontalCentered="1" verticalCentered="1"/>
  <pageMargins left="0.94488188976377963" right="0" top="0.39370078740157483" bottom="0" header="0" footer="0"/>
  <pageSetup paperSize="9" scale="95" orientation="landscape" r:id="rId1"/>
  <headerFooter>
    <oddHeader>&amp;CPagina 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9"/>
  <sheetViews>
    <sheetView zoomScale="75" workbookViewId="0">
      <selection activeCell="K33" sqref="K33"/>
    </sheetView>
  </sheetViews>
  <sheetFormatPr defaultRowHeight="12.75"/>
  <cols>
    <col min="1" max="1" width="3.85546875" style="110" customWidth="1"/>
    <col min="2" max="2" width="13.7109375" style="110" customWidth="1"/>
    <col min="3" max="3" width="12.140625" style="110" customWidth="1"/>
    <col min="4" max="4" width="12" style="110" customWidth="1"/>
    <col min="5" max="5" width="4.85546875" style="110" customWidth="1"/>
    <col min="6" max="6" width="13.7109375" style="110" customWidth="1"/>
    <col min="7" max="7" width="11" style="110" customWidth="1"/>
    <col min="8" max="8" width="13.7109375" style="110" customWidth="1"/>
    <col min="9" max="9" width="4.7109375" style="110" customWidth="1"/>
    <col min="10" max="10" width="12.85546875" style="110" customWidth="1"/>
    <col min="11" max="11" width="11.42578125" style="110" customWidth="1"/>
    <col min="12" max="12" width="13.7109375" style="110" customWidth="1"/>
    <col min="13" max="13" width="9.140625" style="110"/>
    <col min="14" max="14" width="11" style="110" customWidth="1"/>
    <col min="15" max="15" width="11.85546875" style="110" customWidth="1"/>
    <col min="16" max="17" width="9.140625" style="110"/>
    <col min="18" max="18" width="10.42578125" style="110" customWidth="1"/>
    <col min="19" max="19" width="11.85546875" style="110" customWidth="1"/>
    <col min="20" max="21" width="9.140625" style="110"/>
    <col min="22" max="22" width="12.5703125" style="110" customWidth="1"/>
    <col min="23" max="23" width="10.42578125" style="110" customWidth="1"/>
    <col min="24" max="16384" width="9.140625" style="110"/>
  </cols>
  <sheetData>
    <row r="1" spans="1:24">
      <c r="A1" s="981" t="str">
        <f>'Poule A'!A5</f>
        <v>AZ</v>
      </c>
      <c r="B1" s="982"/>
      <c r="C1" s="982"/>
      <c r="D1" s="983"/>
      <c r="E1" s="981" t="str">
        <f>'Poule A'!A6</f>
        <v>Roda JC</v>
      </c>
      <c r="F1" s="982"/>
      <c r="G1" s="982"/>
      <c r="H1" s="983"/>
      <c r="I1" s="981" t="str">
        <f>'Poule A'!A7</f>
        <v>NAC Breda</v>
      </c>
      <c r="J1" s="982"/>
      <c r="K1" s="982"/>
      <c r="L1" s="984"/>
      <c r="M1" s="981" t="str">
        <f>'Poule A'!A8</f>
        <v>Fortuna Sittard</v>
      </c>
      <c r="N1" s="982"/>
      <c r="O1" s="982"/>
      <c r="P1" s="983"/>
      <c r="Q1" s="981" t="str">
        <f>'Poule A'!A9</f>
        <v>RC Genk</v>
      </c>
      <c r="R1" s="982"/>
      <c r="S1" s="982"/>
      <c r="T1" s="983"/>
      <c r="U1" s="981" t="str">
        <f>'Poule A'!A10</f>
        <v>CVV Vriendenschaar</v>
      </c>
      <c r="V1" s="982"/>
      <c r="W1" s="982"/>
      <c r="X1" s="984"/>
    </row>
    <row r="2" spans="1:24">
      <c r="A2" s="105"/>
      <c r="B2" s="106"/>
      <c r="C2" s="106"/>
      <c r="D2" s="123"/>
      <c r="E2" s="105"/>
      <c r="F2" s="106"/>
      <c r="G2" s="106"/>
      <c r="H2" s="123"/>
      <c r="I2" s="105"/>
      <c r="J2" s="106"/>
      <c r="K2" s="106"/>
      <c r="L2" s="107"/>
      <c r="M2" s="105"/>
      <c r="N2" s="106"/>
      <c r="O2" s="106"/>
      <c r="P2" s="123"/>
      <c r="Q2" s="105"/>
      <c r="R2" s="106"/>
      <c r="S2" s="106"/>
      <c r="T2" s="123"/>
      <c r="U2" s="105"/>
      <c r="V2" s="106"/>
      <c r="W2" s="106"/>
      <c r="X2" s="107"/>
    </row>
    <row r="3" spans="1:24">
      <c r="A3" s="103" t="s">
        <v>32</v>
      </c>
      <c r="B3" s="106" t="s">
        <v>29</v>
      </c>
      <c r="C3" s="106" t="s">
        <v>33</v>
      </c>
      <c r="D3" s="123"/>
      <c r="E3" s="105" t="s">
        <v>32</v>
      </c>
      <c r="F3" s="106" t="s">
        <v>29</v>
      </c>
      <c r="G3" s="106" t="s">
        <v>33</v>
      </c>
      <c r="H3" s="123"/>
      <c r="I3" s="105" t="s">
        <v>32</v>
      </c>
      <c r="J3" s="106" t="s">
        <v>29</v>
      </c>
      <c r="K3" s="106" t="s">
        <v>33</v>
      </c>
      <c r="L3" s="107"/>
      <c r="M3" s="103" t="s">
        <v>32</v>
      </c>
      <c r="N3" s="106" t="s">
        <v>29</v>
      </c>
      <c r="O3" s="106" t="s">
        <v>33</v>
      </c>
      <c r="P3" s="123"/>
      <c r="Q3" s="105" t="s">
        <v>32</v>
      </c>
      <c r="R3" s="106" t="s">
        <v>29</v>
      </c>
      <c r="S3" s="106" t="s">
        <v>33</v>
      </c>
      <c r="T3" s="123"/>
      <c r="U3" s="105" t="s">
        <v>32</v>
      </c>
      <c r="V3" s="106" t="s">
        <v>29</v>
      </c>
      <c r="W3" s="106" t="s">
        <v>33</v>
      </c>
      <c r="X3" s="107"/>
    </row>
    <row r="4" spans="1:24">
      <c r="A4" s="105"/>
      <c r="B4" s="106"/>
      <c r="C4" s="106"/>
      <c r="D4" s="123"/>
      <c r="E4" s="105">
        <v>17</v>
      </c>
      <c r="F4" s="106"/>
      <c r="G4" s="106">
        <v>1</v>
      </c>
      <c r="H4" s="123"/>
      <c r="I4" s="105">
        <v>16</v>
      </c>
      <c r="J4" s="106"/>
      <c r="K4" s="106">
        <v>1</v>
      </c>
      <c r="L4" s="107"/>
      <c r="M4" s="105">
        <v>10</v>
      </c>
      <c r="N4" s="106"/>
      <c r="O4" s="106">
        <v>1</v>
      </c>
      <c r="P4" s="123"/>
      <c r="Q4" s="105">
        <v>2</v>
      </c>
      <c r="R4" s="106"/>
      <c r="S4" s="106">
        <v>1</v>
      </c>
      <c r="T4" s="123" t="s">
        <v>179</v>
      </c>
      <c r="U4" s="105">
        <v>18</v>
      </c>
      <c r="V4" s="129" t="s">
        <v>177</v>
      </c>
      <c r="W4" s="106">
        <v>3</v>
      </c>
      <c r="X4" s="107"/>
    </row>
    <row r="5" spans="1:24">
      <c r="A5" s="105">
        <v>13</v>
      </c>
      <c r="B5" s="106"/>
      <c r="C5" s="106">
        <v>1</v>
      </c>
      <c r="D5" s="123"/>
      <c r="E5" s="105">
        <v>11</v>
      </c>
      <c r="F5" s="106"/>
      <c r="G5" s="106">
        <v>2</v>
      </c>
      <c r="H5" s="123"/>
      <c r="I5" s="105"/>
      <c r="J5" s="106"/>
      <c r="K5" s="106"/>
      <c r="L5" s="107"/>
      <c r="M5" s="105">
        <v>6</v>
      </c>
      <c r="N5" s="106"/>
      <c r="O5" s="106">
        <v>1</v>
      </c>
      <c r="P5" s="123"/>
      <c r="Q5" s="105">
        <v>9</v>
      </c>
      <c r="R5" s="106"/>
      <c r="S5" s="106">
        <v>1</v>
      </c>
      <c r="T5" s="123"/>
      <c r="U5" s="105">
        <v>15</v>
      </c>
      <c r="V5" s="106" t="s">
        <v>178</v>
      </c>
      <c r="W5" s="106">
        <v>1</v>
      </c>
      <c r="X5" s="107"/>
    </row>
    <row r="6" spans="1:24">
      <c r="A6" s="105">
        <v>19</v>
      </c>
      <c r="B6" s="106"/>
      <c r="C6" s="106">
        <v>1</v>
      </c>
      <c r="D6" s="123"/>
      <c r="E6" s="105">
        <v>4</v>
      </c>
      <c r="F6" s="106"/>
      <c r="G6" s="106">
        <v>2</v>
      </c>
      <c r="H6" s="123"/>
      <c r="I6" s="105"/>
      <c r="J6" s="106"/>
      <c r="K6" s="106"/>
      <c r="L6" s="107"/>
      <c r="M6" s="105">
        <v>7</v>
      </c>
      <c r="N6" s="106"/>
      <c r="O6" s="106">
        <v>1</v>
      </c>
      <c r="P6" s="123"/>
      <c r="Q6" s="105">
        <v>8</v>
      </c>
      <c r="R6" s="106"/>
      <c r="S6" s="106">
        <v>3</v>
      </c>
      <c r="T6" s="123"/>
      <c r="U6" s="105">
        <v>11</v>
      </c>
      <c r="V6" s="106"/>
      <c r="W6" s="106">
        <v>1</v>
      </c>
      <c r="X6" s="107"/>
    </row>
    <row r="7" spans="1:24">
      <c r="A7" s="105">
        <v>11</v>
      </c>
      <c r="B7" s="106"/>
      <c r="C7" s="106">
        <v>1</v>
      </c>
      <c r="D7" s="123"/>
      <c r="E7" s="105">
        <v>9</v>
      </c>
      <c r="F7" s="106"/>
      <c r="G7" s="106">
        <v>2</v>
      </c>
      <c r="H7" s="123"/>
      <c r="I7" s="105"/>
      <c r="J7" s="106"/>
      <c r="K7" s="106"/>
      <c r="L7" s="107"/>
      <c r="M7" s="105">
        <v>9</v>
      </c>
      <c r="N7" s="106"/>
      <c r="O7" s="106">
        <v>1</v>
      </c>
      <c r="P7" s="123"/>
      <c r="Q7" s="105">
        <v>10</v>
      </c>
      <c r="R7" s="106"/>
      <c r="S7" s="106">
        <v>1</v>
      </c>
      <c r="T7" s="123"/>
      <c r="U7" s="105">
        <v>9</v>
      </c>
      <c r="V7" s="106"/>
      <c r="W7" s="106">
        <v>1</v>
      </c>
      <c r="X7" s="107"/>
    </row>
    <row r="8" spans="1:24">
      <c r="A8" s="105"/>
      <c r="B8" s="106"/>
      <c r="C8" s="106"/>
      <c r="D8" s="123"/>
      <c r="E8" s="105">
        <v>7</v>
      </c>
      <c r="F8" s="106"/>
      <c r="G8" s="106">
        <v>1</v>
      </c>
      <c r="H8" s="123"/>
      <c r="I8" s="105"/>
      <c r="J8" s="106"/>
      <c r="K8" s="106"/>
      <c r="L8" s="107"/>
      <c r="M8" s="105">
        <v>16</v>
      </c>
      <c r="N8" s="106"/>
      <c r="O8" s="106">
        <v>1</v>
      </c>
      <c r="P8" s="123"/>
      <c r="Q8" s="105"/>
      <c r="R8" s="106"/>
      <c r="S8" s="106"/>
      <c r="T8" s="123"/>
      <c r="U8" s="105">
        <v>12</v>
      </c>
      <c r="V8" s="106"/>
      <c r="W8" s="106">
        <v>1</v>
      </c>
      <c r="X8" s="107"/>
    </row>
    <row r="9" spans="1:24">
      <c r="A9" s="105"/>
      <c r="B9" s="106"/>
      <c r="C9" s="106"/>
      <c r="D9" s="123"/>
      <c r="E9" s="105"/>
      <c r="F9" s="106"/>
      <c r="G9" s="106">
        <v>1</v>
      </c>
      <c r="H9" s="123" t="s">
        <v>179</v>
      </c>
      <c r="I9" s="105"/>
      <c r="J9" s="106"/>
      <c r="K9" s="106"/>
      <c r="L9" s="107"/>
      <c r="M9" s="105"/>
      <c r="N9" s="106"/>
      <c r="O9" s="106"/>
      <c r="P9" s="123"/>
      <c r="Q9" s="105"/>
      <c r="R9" s="106"/>
      <c r="S9" s="106"/>
      <c r="T9" s="123"/>
      <c r="U9" s="105"/>
      <c r="V9" s="106"/>
      <c r="W9" s="106"/>
      <c r="X9" s="107"/>
    </row>
    <row r="10" spans="1:24">
      <c r="A10" s="103"/>
      <c r="B10" s="118"/>
      <c r="C10" s="104"/>
      <c r="D10" s="124"/>
      <c r="E10" s="103"/>
      <c r="F10" s="118"/>
      <c r="G10" s="106"/>
      <c r="H10" s="124"/>
      <c r="I10" s="103"/>
      <c r="J10" s="118"/>
      <c r="K10" s="104"/>
      <c r="L10" s="120"/>
      <c r="M10" s="103"/>
      <c r="N10" s="118"/>
      <c r="O10" s="104"/>
      <c r="P10" s="124"/>
      <c r="Q10" s="103"/>
      <c r="R10" s="118"/>
      <c r="S10" s="104"/>
      <c r="T10" s="124"/>
      <c r="U10" s="103"/>
      <c r="V10" s="118"/>
      <c r="W10" s="104"/>
      <c r="X10" s="120"/>
    </row>
    <row r="11" spans="1:24">
      <c r="A11" s="103"/>
      <c r="B11" s="104"/>
      <c r="C11" s="104"/>
      <c r="D11" s="102"/>
      <c r="E11" s="103"/>
      <c r="F11" s="104"/>
      <c r="G11" s="104"/>
      <c r="H11" s="102"/>
      <c r="I11" s="103"/>
      <c r="J11" s="104"/>
      <c r="K11" s="104"/>
      <c r="L11" s="121"/>
      <c r="M11" s="103"/>
      <c r="N11" s="104"/>
      <c r="O11" s="104"/>
      <c r="P11" s="102"/>
      <c r="Q11" s="103"/>
      <c r="R11" s="104"/>
      <c r="S11" s="104"/>
      <c r="T11" s="102"/>
      <c r="U11" s="103"/>
      <c r="V11" s="104"/>
      <c r="W11" s="104"/>
      <c r="X11" s="121"/>
    </row>
    <row r="12" spans="1:24">
      <c r="A12" s="103"/>
      <c r="B12" s="104"/>
      <c r="C12" s="104"/>
      <c r="D12" s="102"/>
      <c r="E12" s="103"/>
      <c r="F12" s="104"/>
      <c r="G12" s="104"/>
      <c r="H12" s="102"/>
      <c r="I12" s="103"/>
      <c r="J12" s="104"/>
      <c r="K12" s="104"/>
      <c r="L12" s="121"/>
      <c r="M12" s="103"/>
      <c r="N12" s="104"/>
      <c r="O12" s="104"/>
      <c r="P12" s="102"/>
      <c r="Q12" s="103"/>
      <c r="R12" s="104"/>
      <c r="S12" s="104"/>
      <c r="T12" s="102"/>
      <c r="U12" s="103"/>
      <c r="V12" s="104"/>
      <c r="W12" s="104"/>
      <c r="X12" s="121"/>
    </row>
    <row r="13" spans="1:24">
      <c r="A13" s="103"/>
      <c r="B13" s="119"/>
      <c r="C13" s="104"/>
      <c r="D13" s="125"/>
      <c r="E13" s="103"/>
      <c r="F13" s="119"/>
      <c r="G13" s="104"/>
      <c r="H13" s="125"/>
      <c r="I13" s="103"/>
      <c r="J13" s="119"/>
      <c r="K13" s="104"/>
      <c r="L13" s="122"/>
      <c r="M13" s="103"/>
      <c r="N13" s="119"/>
      <c r="O13" s="104"/>
      <c r="P13" s="125"/>
      <c r="Q13" s="103"/>
      <c r="R13" s="119"/>
      <c r="S13" s="104"/>
      <c r="T13" s="125"/>
      <c r="U13" s="103"/>
      <c r="V13" s="119"/>
      <c r="W13" s="104"/>
      <c r="X13" s="122"/>
    </row>
    <row r="14" spans="1:24">
      <c r="A14" s="103"/>
      <c r="B14" s="106"/>
      <c r="C14" s="104"/>
      <c r="D14" s="123"/>
      <c r="E14" s="103"/>
      <c r="F14" s="106"/>
      <c r="G14" s="104"/>
      <c r="H14" s="123"/>
      <c r="I14" s="103"/>
      <c r="J14" s="106"/>
      <c r="K14" s="104"/>
      <c r="L14" s="107"/>
      <c r="M14" s="103"/>
      <c r="N14" s="106"/>
      <c r="O14" s="104"/>
      <c r="P14" s="123"/>
      <c r="Q14" s="103"/>
      <c r="R14" s="106"/>
      <c r="S14" s="104"/>
      <c r="T14" s="123"/>
      <c r="U14" s="103"/>
      <c r="V14" s="106"/>
      <c r="W14" s="104"/>
      <c r="X14" s="107"/>
    </row>
    <row r="15" spans="1:24">
      <c r="A15" s="105"/>
      <c r="B15" s="106"/>
      <c r="C15" s="106"/>
      <c r="D15" s="123"/>
      <c r="E15" s="105"/>
      <c r="F15" s="106"/>
      <c r="G15" s="106"/>
      <c r="H15" s="123"/>
      <c r="I15" s="105"/>
      <c r="J15" s="106"/>
      <c r="K15" s="106"/>
      <c r="L15" s="107"/>
      <c r="M15" s="105"/>
      <c r="N15" s="106"/>
      <c r="O15" s="106"/>
      <c r="P15" s="123"/>
      <c r="Q15" s="105"/>
      <c r="R15" s="106"/>
      <c r="S15" s="106"/>
      <c r="T15" s="123"/>
      <c r="U15" s="105"/>
      <c r="V15" s="106"/>
      <c r="W15" s="106"/>
      <c r="X15" s="107"/>
    </row>
    <row r="16" spans="1:24">
      <c r="A16" s="105"/>
      <c r="B16" s="106"/>
      <c r="C16" s="106"/>
      <c r="D16" s="123"/>
      <c r="E16" s="105"/>
      <c r="F16" s="106"/>
      <c r="G16" s="106"/>
      <c r="H16" s="123"/>
      <c r="I16" s="105"/>
      <c r="J16" s="106"/>
      <c r="K16" s="106"/>
      <c r="L16" s="107"/>
      <c r="M16" s="105"/>
      <c r="N16" s="106"/>
      <c r="O16" s="106"/>
      <c r="P16" s="123"/>
      <c r="Q16" s="105"/>
      <c r="R16" s="106"/>
      <c r="S16" s="106"/>
      <c r="T16" s="123"/>
      <c r="U16" s="105"/>
      <c r="V16" s="106"/>
      <c r="W16" s="106"/>
      <c r="X16" s="107"/>
    </row>
    <row r="17" spans="1:25">
      <c r="A17" s="105"/>
      <c r="B17" s="106"/>
      <c r="C17" s="106"/>
      <c r="D17" s="123"/>
      <c r="E17" s="105"/>
      <c r="F17" s="106"/>
      <c r="G17" s="106"/>
      <c r="H17" s="123"/>
      <c r="I17" s="105"/>
      <c r="J17" s="106"/>
      <c r="K17" s="106"/>
      <c r="L17" s="107"/>
      <c r="M17" s="105"/>
      <c r="N17" s="106"/>
      <c r="O17" s="106"/>
      <c r="P17" s="123"/>
      <c r="Q17" s="105"/>
      <c r="R17" s="106"/>
      <c r="S17" s="106"/>
      <c r="T17" s="123"/>
      <c r="U17" s="105"/>
      <c r="V17" s="106"/>
      <c r="W17" s="106"/>
      <c r="X17" s="107"/>
    </row>
    <row r="18" spans="1:25">
      <c r="A18" s="105"/>
      <c r="B18" s="106"/>
      <c r="C18" s="106"/>
      <c r="D18" s="123"/>
      <c r="E18" s="105"/>
      <c r="F18" s="106"/>
      <c r="G18" s="106"/>
      <c r="H18" s="123"/>
      <c r="I18" s="105"/>
      <c r="J18" s="106"/>
      <c r="K18" s="106"/>
      <c r="L18" s="107"/>
      <c r="M18" s="105"/>
      <c r="N18" s="106"/>
      <c r="O18" s="106"/>
      <c r="P18" s="123"/>
      <c r="Q18" s="105"/>
      <c r="R18" s="106"/>
      <c r="S18" s="106"/>
      <c r="T18" s="123"/>
      <c r="U18" s="105"/>
      <c r="V18" s="106"/>
      <c r="W18" s="106"/>
      <c r="X18" s="107"/>
    </row>
    <row r="19" spans="1:25">
      <c r="A19" s="105"/>
      <c r="B19" s="106"/>
      <c r="C19" s="106"/>
      <c r="D19" s="123"/>
      <c r="E19" s="105"/>
      <c r="F19" s="106"/>
      <c r="G19" s="106"/>
      <c r="H19" s="123"/>
      <c r="I19" s="105"/>
      <c r="J19" s="106"/>
      <c r="K19" s="106"/>
      <c r="L19" s="107"/>
      <c r="M19" s="105"/>
      <c r="N19" s="106"/>
      <c r="O19" s="106"/>
      <c r="P19" s="123"/>
      <c r="Q19" s="105"/>
      <c r="R19" s="106"/>
      <c r="S19" s="106"/>
      <c r="T19" s="123"/>
      <c r="U19" s="105"/>
      <c r="V19" s="106"/>
      <c r="W19" s="106"/>
      <c r="X19" s="107"/>
    </row>
    <row r="20" spans="1:25">
      <c r="A20" s="105"/>
      <c r="B20" s="106"/>
      <c r="C20" s="106"/>
      <c r="D20" s="123"/>
      <c r="E20" s="105"/>
      <c r="F20" s="106"/>
      <c r="G20" s="106"/>
      <c r="H20" s="123"/>
      <c r="I20" s="105"/>
      <c r="J20" s="106"/>
      <c r="K20" s="106"/>
      <c r="L20" s="107"/>
      <c r="M20" s="105"/>
      <c r="N20" s="106"/>
      <c r="O20" s="106"/>
      <c r="P20" s="123"/>
      <c r="Q20" s="105"/>
      <c r="R20" s="106"/>
      <c r="S20" s="106"/>
      <c r="T20" s="123"/>
      <c r="U20" s="105"/>
      <c r="V20" s="106"/>
      <c r="W20" s="106"/>
      <c r="X20" s="107"/>
    </row>
    <row r="21" spans="1:25">
      <c r="A21" s="105"/>
      <c r="B21" s="106"/>
      <c r="C21" s="106"/>
      <c r="D21" s="123"/>
      <c r="E21" s="105"/>
      <c r="F21" s="106"/>
      <c r="G21" s="106"/>
      <c r="H21" s="123"/>
      <c r="I21" s="105"/>
      <c r="J21" s="106"/>
      <c r="K21" s="106"/>
      <c r="L21" s="107"/>
      <c r="M21" s="105"/>
      <c r="N21" s="106"/>
      <c r="O21" s="106"/>
      <c r="P21" s="123"/>
      <c r="Q21" s="105"/>
      <c r="R21" s="106"/>
      <c r="S21" s="106"/>
      <c r="T21" s="123"/>
      <c r="U21" s="105"/>
      <c r="V21" s="106"/>
      <c r="W21" s="106"/>
      <c r="X21" s="107"/>
    </row>
    <row r="22" spans="1:25">
      <c r="A22" s="105"/>
      <c r="B22" s="106"/>
      <c r="C22" s="106"/>
      <c r="D22" s="123"/>
      <c r="E22" s="105"/>
      <c r="F22" s="106"/>
      <c r="G22" s="106"/>
      <c r="H22" s="123"/>
      <c r="I22" s="105"/>
      <c r="J22" s="106"/>
      <c r="K22" s="106"/>
      <c r="L22" s="107"/>
      <c r="M22" s="105"/>
      <c r="N22" s="106"/>
      <c r="O22" s="106"/>
      <c r="P22" s="123"/>
      <c r="Q22" s="105"/>
      <c r="R22" s="106"/>
      <c r="S22" s="106"/>
      <c r="T22" s="123"/>
      <c r="U22" s="105"/>
      <c r="V22" s="106"/>
      <c r="W22" s="106"/>
      <c r="X22" s="107"/>
    </row>
    <row r="23" spans="1:25" ht="13.5" thickBot="1">
      <c r="A23" s="108"/>
      <c r="B23" s="126"/>
      <c r="C23" s="109">
        <f>SUM(C4:C22)</f>
        <v>3</v>
      </c>
      <c r="D23" s="127"/>
      <c r="E23" s="108"/>
      <c r="F23" s="126"/>
      <c r="G23" s="109">
        <f>SUM(G4:G22)</f>
        <v>9</v>
      </c>
      <c r="H23" s="127"/>
      <c r="I23" s="108"/>
      <c r="J23" s="126"/>
      <c r="K23" s="109">
        <f>SUM(K4:K22)</f>
        <v>1</v>
      </c>
      <c r="L23" s="128"/>
      <c r="M23" s="108"/>
      <c r="N23" s="126"/>
      <c r="O23" s="109">
        <f>SUM(O4:O22)</f>
        <v>5</v>
      </c>
      <c r="P23" s="127"/>
      <c r="Q23" s="108"/>
      <c r="R23" s="126"/>
      <c r="S23" s="109">
        <f>SUM(S4:S22)</f>
        <v>6</v>
      </c>
      <c r="T23" s="127"/>
      <c r="U23" s="108"/>
      <c r="V23" s="126"/>
      <c r="W23" s="109">
        <f>SUM(W4:W22)</f>
        <v>7</v>
      </c>
      <c r="X23" s="128"/>
      <c r="Y23" s="110">
        <f>SUM(B23:X23)</f>
        <v>31</v>
      </c>
    </row>
    <row r="24" spans="1:25">
      <c r="A24" s="655" t="str">
        <f>'Poule B'!A5</f>
        <v>Vitesse/AGOVV</v>
      </c>
      <c r="B24" s="656"/>
      <c r="C24" s="656"/>
      <c r="D24" s="657"/>
      <c r="E24" s="655" t="str">
        <f>'Poule B'!A6</f>
        <v>Willem II / RKC</v>
      </c>
      <c r="F24" s="656"/>
      <c r="G24" s="656"/>
      <c r="H24" s="657"/>
      <c r="I24" s="655" t="str">
        <f>'Poule B'!A7</f>
        <v>Sparta Rotterdam</v>
      </c>
      <c r="J24" s="656"/>
      <c r="K24" s="656"/>
      <c r="L24" s="657"/>
      <c r="M24" s="655" t="str">
        <f>'Poule B'!A8</f>
        <v>PEC Zwolle</v>
      </c>
      <c r="N24" s="656"/>
      <c r="O24" s="656"/>
      <c r="P24" s="657"/>
      <c r="Q24" s="655" t="str">
        <f>'Poule B'!A9</f>
        <v>Lierse SK</v>
      </c>
      <c r="R24" s="656"/>
      <c r="S24" s="656"/>
      <c r="T24" s="657"/>
      <c r="U24" s="655" t="str">
        <f>'Poule B'!A10</f>
        <v>FC Den Bosch</v>
      </c>
      <c r="V24" s="656"/>
      <c r="W24" s="656"/>
      <c r="X24" s="657"/>
    </row>
    <row r="25" spans="1:25">
      <c r="A25" s="105"/>
      <c r="B25" s="106"/>
      <c r="C25" s="106"/>
      <c r="D25" s="123"/>
      <c r="E25" s="105"/>
      <c r="F25" s="106"/>
      <c r="G25" s="106"/>
      <c r="H25" s="123"/>
      <c r="I25" s="105"/>
      <c r="J25" s="106"/>
      <c r="K25" s="106"/>
      <c r="L25" s="107"/>
      <c r="M25" s="105"/>
      <c r="N25" s="106"/>
      <c r="O25" s="106"/>
      <c r="P25" s="123"/>
      <c r="Q25" s="105"/>
      <c r="R25" s="106"/>
      <c r="S25" s="106"/>
      <c r="T25" s="123"/>
      <c r="U25" s="105"/>
      <c r="V25" s="106"/>
      <c r="W25" s="106"/>
      <c r="X25" s="107"/>
    </row>
    <row r="26" spans="1:25">
      <c r="A26" s="103" t="s">
        <v>32</v>
      </c>
      <c r="B26" s="106" t="s">
        <v>29</v>
      </c>
      <c r="C26" s="106" t="s">
        <v>33</v>
      </c>
      <c r="D26" s="123"/>
      <c r="E26" s="105" t="s">
        <v>32</v>
      </c>
      <c r="F26" s="106" t="s">
        <v>29</v>
      </c>
      <c r="G26" s="106" t="s">
        <v>33</v>
      </c>
      <c r="H26" s="123"/>
      <c r="I26" s="105" t="s">
        <v>32</v>
      </c>
      <c r="J26" s="106" t="s">
        <v>29</v>
      </c>
      <c r="K26" s="106" t="s">
        <v>33</v>
      </c>
      <c r="L26" s="107"/>
      <c r="M26" s="103" t="s">
        <v>32</v>
      </c>
      <c r="N26" s="106" t="s">
        <v>29</v>
      </c>
      <c r="O26" s="106" t="s">
        <v>33</v>
      </c>
      <c r="P26" s="123"/>
      <c r="Q26" s="105" t="s">
        <v>32</v>
      </c>
      <c r="R26" s="106" t="s">
        <v>29</v>
      </c>
      <c r="S26" s="106" t="s">
        <v>33</v>
      </c>
      <c r="T26" s="123"/>
      <c r="U26" s="105" t="s">
        <v>32</v>
      </c>
      <c r="V26" s="106" t="s">
        <v>29</v>
      </c>
      <c r="W26" s="106" t="s">
        <v>33</v>
      </c>
      <c r="X26" s="107"/>
    </row>
    <row r="27" spans="1:25">
      <c r="A27" s="105">
        <v>7</v>
      </c>
      <c r="B27" s="106"/>
      <c r="C27" s="106">
        <v>2</v>
      </c>
      <c r="D27" s="123"/>
      <c r="E27" s="105">
        <v>9</v>
      </c>
      <c r="F27" s="106"/>
      <c r="G27" s="106">
        <v>3</v>
      </c>
      <c r="H27" s="123"/>
      <c r="I27" s="105">
        <v>19</v>
      </c>
      <c r="J27" s="106"/>
      <c r="K27" s="106">
        <v>1</v>
      </c>
      <c r="L27" s="107"/>
      <c r="M27" s="105">
        <v>14</v>
      </c>
      <c r="N27" s="106"/>
      <c r="O27" s="106">
        <v>1</v>
      </c>
      <c r="P27" s="123"/>
      <c r="Q27" s="105">
        <v>10</v>
      </c>
      <c r="R27" s="106"/>
      <c r="S27" s="106">
        <v>3</v>
      </c>
      <c r="T27" s="123"/>
      <c r="U27" s="105">
        <v>10</v>
      </c>
      <c r="V27" s="106"/>
      <c r="W27" s="106">
        <v>2</v>
      </c>
      <c r="X27" s="107"/>
    </row>
    <row r="28" spans="1:25">
      <c r="A28" s="105">
        <v>29</v>
      </c>
      <c r="B28" s="106"/>
      <c r="C28" s="106">
        <v>1</v>
      </c>
      <c r="D28" s="123"/>
      <c r="E28" s="105">
        <v>11</v>
      </c>
      <c r="F28" s="106"/>
      <c r="G28" s="106">
        <v>6</v>
      </c>
      <c r="H28" s="123"/>
      <c r="I28" s="105">
        <v>9</v>
      </c>
      <c r="J28" s="106"/>
      <c r="K28" s="106">
        <v>1</v>
      </c>
      <c r="L28" s="107"/>
      <c r="M28" s="105">
        <v>16</v>
      </c>
      <c r="N28" s="106"/>
      <c r="O28" s="106">
        <v>1</v>
      </c>
      <c r="P28" s="123"/>
      <c r="Q28" s="105">
        <v>11</v>
      </c>
      <c r="R28" s="106"/>
      <c r="S28" s="106">
        <v>1</v>
      </c>
      <c r="T28" s="123"/>
      <c r="U28" s="105">
        <v>17</v>
      </c>
      <c r="V28" s="106"/>
      <c r="W28" s="106">
        <v>1</v>
      </c>
      <c r="X28" s="107"/>
    </row>
    <row r="29" spans="1:25">
      <c r="A29" s="105">
        <v>17</v>
      </c>
      <c r="B29" s="106"/>
      <c r="C29" s="106">
        <v>1</v>
      </c>
      <c r="D29" s="123"/>
      <c r="E29" s="105">
        <v>7</v>
      </c>
      <c r="F29" s="106"/>
      <c r="G29" s="106">
        <v>2</v>
      </c>
      <c r="H29" s="123"/>
      <c r="I29" s="105">
        <v>2</v>
      </c>
      <c r="J29" s="106"/>
      <c r="K29" s="106">
        <v>1</v>
      </c>
      <c r="L29" s="107"/>
      <c r="M29" s="105">
        <v>18</v>
      </c>
      <c r="N29" s="106"/>
      <c r="O29" s="106">
        <v>1</v>
      </c>
      <c r="P29" s="123"/>
      <c r="Q29" s="105">
        <v>9</v>
      </c>
      <c r="R29" s="106"/>
      <c r="S29" s="106">
        <v>1</v>
      </c>
      <c r="T29" s="123"/>
      <c r="U29" s="105"/>
      <c r="V29" s="106"/>
      <c r="W29" s="106"/>
      <c r="X29" s="107"/>
    </row>
    <row r="30" spans="1:25">
      <c r="A30" s="105">
        <v>19</v>
      </c>
      <c r="B30" s="106"/>
      <c r="C30" s="106">
        <v>1</v>
      </c>
      <c r="D30" s="123"/>
      <c r="E30" s="105">
        <v>6</v>
      </c>
      <c r="F30" s="106"/>
      <c r="G30" s="106">
        <v>1</v>
      </c>
      <c r="H30" s="123"/>
      <c r="I30" s="105">
        <v>20</v>
      </c>
      <c r="J30" s="106"/>
      <c r="K30" s="106">
        <v>1</v>
      </c>
      <c r="L30" s="107"/>
      <c r="M30" s="105">
        <v>9</v>
      </c>
      <c r="N30" s="106"/>
      <c r="O30" s="106">
        <v>1</v>
      </c>
      <c r="P30" s="123"/>
      <c r="Q30" s="105">
        <v>8</v>
      </c>
      <c r="R30" s="106"/>
      <c r="S30" s="106">
        <v>1</v>
      </c>
      <c r="T30" s="123"/>
      <c r="U30" s="105"/>
      <c r="V30" s="106"/>
      <c r="W30" s="106"/>
      <c r="X30" s="107"/>
    </row>
    <row r="31" spans="1:25">
      <c r="A31" s="105">
        <v>22</v>
      </c>
      <c r="B31" s="106"/>
      <c r="C31" s="106">
        <v>1</v>
      </c>
      <c r="D31" s="123"/>
      <c r="E31" s="105">
        <v>13</v>
      </c>
      <c r="F31" s="106"/>
      <c r="G31" s="106">
        <v>2</v>
      </c>
      <c r="H31" s="123"/>
      <c r="I31" s="105">
        <v>11</v>
      </c>
      <c r="J31" s="106"/>
      <c r="K31" s="106">
        <v>2</v>
      </c>
      <c r="L31" s="107"/>
      <c r="M31" s="105">
        <v>8</v>
      </c>
      <c r="N31" s="106"/>
      <c r="O31" s="106">
        <v>3</v>
      </c>
      <c r="P31" s="123"/>
      <c r="Q31" s="105">
        <v>17</v>
      </c>
      <c r="R31" s="106"/>
      <c r="S31" s="106">
        <v>2</v>
      </c>
      <c r="T31" s="123"/>
      <c r="U31" s="105"/>
      <c r="V31" s="106"/>
      <c r="W31" s="106"/>
      <c r="X31" s="107"/>
    </row>
    <row r="32" spans="1:25">
      <c r="A32" s="105">
        <v>20</v>
      </c>
      <c r="B32" s="106"/>
      <c r="C32" s="106">
        <v>2</v>
      </c>
      <c r="D32" s="123"/>
      <c r="E32" s="105">
        <v>10</v>
      </c>
      <c r="F32" s="106"/>
      <c r="G32" s="106">
        <v>1</v>
      </c>
      <c r="H32" s="123"/>
      <c r="I32" s="105">
        <v>14</v>
      </c>
      <c r="J32" s="106"/>
      <c r="K32" s="106">
        <v>1</v>
      </c>
      <c r="L32" s="107"/>
      <c r="M32" s="105">
        <v>15</v>
      </c>
      <c r="N32" s="106"/>
      <c r="O32" s="106">
        <v>1</v>
      </c>
      <c r="P32" s="123"/>
      <c r="Q32" s="105"/>
      <c r="R32" s="106"/>
      <c r="S32" s="106"/>
      <c r="T32" s="123"/>
      <c r="U32" s="105"/>
      <c r="V32" s="106"/>
      <c r="W32" s="106"/>
      <c r="X32" s="107"/>
    </row>
    <row r="33" spans="1:25">
      <c r="A33" s="103"/>
      <c r="B33" s="118"/>
      <c r="C33" s="104"/>
      <c r="D33" s="124"/>
      <c r="E33" s="103"/>
      <c r="F33" s="118"/>
      <c r="G33" s="104"/>
      <c r="H33" s="124"/>
      <c r="I33" s="103"/>
      <c r="J33" s="118"/>
      <c r="K33" s="104">
        <v>1</v>
      </c>
      <c r="L33" s="120"/>
      <c r="M33" s="105"/>
      <c r="N33" s="118"/>
      <c r="O33" s="104"/>
      <c r="P33" s="124"/>
      <c r="Q33" s="103"/>
      <c r="R33" s="118"/>
      <c r="S33" s="104"/>
      <c r="T33" s="124"/>
      <c r="U33" s="103"/>
      <c r="V33" s="118"/>
      <c r="W33" s="104"/>
      <c r="X33" s="120"/>
    </row>
    <row r="34" spans="1:25">
      <c r="A34" s="103"/>
      <c r="B34" s="104"/>
      <c r="C34" s="104"/>
      <c r="D34" s="102"/>
      <c r="E34" s="103"/>
      <c r="F34" s="104"/>
      <c r="G34" s="104"/>
      <c r="H34" s="102"/>
      <c r="I34" s="103"/>
      <c r="J34" s="104"/>
      <c r="K34" s="104"/>
      <c r="L34" s="121"/>
      <c r="M34" s="103"/>
      <c r="N34" s="104"/>
      <c r="O34" s="104"/>
      <c r="P34" s="102"/>
      <c r="Q34" s="103"/>
      <c r="R34" s="104"/>
      <c r="S34" s="104"/>
      <c r="T34" s="102"/>
      <c r="U34" s="103"/>
      <c r="V34" s="104"/>
      <c r="W34" s="104"/>
      <c r="X34" s="121"/>
    </row>
    <row r="35" spans="1:25">
      <c r="A35" s="103"/>
      <c r="B35" s="104"/>
      <c r="C35" s="104"/>
      <c r="D35" s="102"/>
      <c r="E35" s="103"/>
      <c r="F35" s="104"/>
      <c r="G35" s="104"/>
      <c r="H35" s="102"/>
      <c r="I35" s="103"/>
      <c r="J35" s="104"/>
      <c r="K35" s="104"/>
      <c r="L35" s="121"/>
      <c r="M35" s="103"/>
      <c r="N35" s="104"/>
      <c r="O35" s="104"/>
      <c r="P35" s="102"/>
      <c r="Q35" s="103"/>
      <c r="R35" s="104"/>
      <c r="S35" s="104"/>
      <c r="T35" s="102"/>
      <c r="U35" s="103"/>
      <c r="V35" s="104"/>
      <c r="W35" s="104"/>
      <c r="X35" s="121"/>
    </row>
    <row r="36" spans="1:25">
      <c r="A36" s="103"/>
      <c r="B36" s="119"/>
      <c r="C36" s="104"/>
      <c r="D36" s="125"/>
      <c r="E36" s="103"/>
      <c r="F36" s="119"/>
      <c r="G36" s="104"/>
      <c r="H36" s="125"/>
      <c r="I36" s="103"/>
      <c r="J36" s="119"/>
      <c r="K36" s="104"/>
      <c r="L36" s="122"/>
      <c r="M36" s="103"/>
      <c r="N36" s="119"/>
      <c r="O36" s="104"/>
      <c r="P36" s="125"/>
      <c r="Q36" s="103"/>
      <c r="R36" s="119"/>
      <c r="S36" s="104"/>
      <c r="T36" s="125"/>
      <c r="U36" s="103"/>
      <c r="V36" s="119"/>
      <c r="W36" s="104"/>
      <c r="X36" s="122"/>
    </row>
    <row r="37" spans="1:25">
      <c r="A37" s="103"/>
      <c r="B37" s="106"/>
      <c r="C37" s="104"/>
      <c r="D37" s="123"/>
      <c r="E37" s="103"/>
      <c r="F37" s="106"/>
      <c r="G37" s="104"/>
      <c r="H37" s="123"/>
      <c r="I37" s="103"/>
      <c r="J37" s="106"/>
      <c r="K37" s="104"/>
      <c r="L37" s="107"/>
      <c r="M37" s="103"/>
      <c r="N37" s="106"/>
      <c r="O37" s="104"/>
      <c r="P37" s="123"/>
      <c r="Q37" s="103"/>
      <c r="R37" s="106"/>
      <c r="S37" s="104"/>
      <c r="T37" s="123"/>
      <c r="U37" s="103"/>
      <c r="V37" s="106"/>
      <c r="W37" s="104"/>
      <c r="X37" s="107"/>
    </row>
    <row r="38" spans="1:25">
      <c r="A38" s="105"/>
      <c r="B38" s="106"/>
      <c r="C38" s="106"/>
      <c r="D38" s="123"/>
      <c r="E38" s="105"/>
      <c r="F38" s="106"/>
      <c r="G38" s="106"/>
      <c r="H38" s="123"/>
      <c r="I38" s="105"/>
      <c r="J38" s="106"/>
      <c r="K38" s="106"/>
      <c r="L38" s="107"/>
      <c r="M38" s="105"/>
      <c r="N38" s="106"/>
      <c r="O38" s="106"/>
      <c r="P38" s="123"/>
      <c r="Q38" s="105"/>
      <c r="R38" s="106"/>
      <c r="S38" s="106"/>
      <c r="T38" s="123"/>
      <c r="U38" s="105"/>
      <c r="V38" s="106"/>
      <c r="W38" s="106"/>
      <c r="X38" s="107"/>
    </row>
    <row r="39" spans="1:25">
      <c r="A39" s="105"/>
      <c r="B39" s="106"/>
      <c r="C39" s="106"/>
      <c r="D39" s="123"/>
      <c r="E39" s="105"/>
      <c r="F39" s="106"/>
      <c r="G39" s="106"/>
      <c r="H39" s="123"/>
      <c r="I39" s="105"/>
      <c r="J39" s="106"/>
      <c r="K39" s="106"/>
      <c r="L39" s="107"/>
      <c r="M39" s="105"/>
      <c r="N39" s="106"/>
      <c r="O39" s="106"/>
      <c r="P39" s="123"/>
      <c r="Q39" s="105"/>
      <c r="R39" s="106"/>
      <c r="S39" s="106"/>
      <c r="T39" s="123"/>
      <c r="U39" s="105"/>
      <c r="V39" s="106"/>
      <c r="W39" s="106"/>
      <c r="X39" s="107"/>
    </row>
    <row r="40" spans="1:25">
      <c r="A40" s="105"/>
      <c r="B40" s="106"/>
      <c r="C40" s="106"/>
      <c r="D40" s="123"/>
      <c r="E40" s="105"/>
      <c r="F40" s="106"/>
      <c r="G40" s="106"/>
      <c r="H40" s="123"/>
      <c r="I40" s="105"/>
      <c r="J40" s="106"/>
      <c r="K40" s="106"/>
      <c r="L40" s="107"/>
      <c r="M40" s="105"/>
      <c r="N40" s="106"/>
      <c r="O40" s="106"/>
      <c r="P40" s="123"/>
      <c r="Q40" s="105"/>
      <c r="R40" s="106"/>
      <c r="S40" s="106"/>
      <c r="T40" s="123"/>
      <c r="U40" s="105"/>
      <c r="V40" s="106"/>
      <c r="W40" s="106"/>
      <c r="X40" s="107"/>
    </row>
    <row r="41" spans="1:25">
      <c r="A41" s="105"/>
      <c r="B41" s="106"/>
      <c r="C41" s="106"/>
      <c r="D41" s="123"/>
      <c r="E41" s="105"/>
      <c r="F41" s="106"/>
      <c r="G41" s="106"/>
      <c r="H41" s="123"/>
      <c r="I41" s="105"/>
      <c r="J41" s="106"/>
      <c r="K41" s="106"/>
      <c r="L41" s="107"/>
      <c r="M41" s="105"/>
      <c r="N41" s="106"/>
      <c r="O41" s="106"/>
      <c r="P41" s="123"/>
      <c r="Q41" s="105"/>
      <c r="R41" s="106"/>
      <c r="S41" s="106"/>
      <c r="T41" s="123"/>
      <c r="U41" s="105"/>
      <c r="V41" s="106"/>
      <c r="W41" s="106"/>
      <c r="X41" s="107"/>
    </row>
    <row r="42" spans="1:25">
      <c r="A42" s="105"/>
      <c r="B42" s="106"/>
      <c r="C42" s="106"/>
      <c r="D42" s="123"/>
      <c r="E42" s="105"/>
      <c r="F42" s="106"/>
      <c r="G42" s="106"/>
      <c r="H42" s="123"/>
      <c r="I42" s="105"/>
      <c r="J42" s="106"/>
      <c r="K42" s="106"/>
      <c r="L42" s="107"/>
      <c r="M42" s="105"/>
      <c r="N42" s="106"/>
      <c r="O42" s="106"/>
      <c r="P42" s="123"/>
      <c r="Q42" s="105"/>
      <c r="R42" s="106"/>
      <c r="S42" s="106"/>
      <c r="T42" s="123"/>
      <c r="U42" s="105"/>
      <c r="V42" s="106"/>
      <c r="W42" s="106"/>
      <c r="X42" s="107"/>
    </row>
    <row r="43" spans="1:25">
      <c r="A43" s="105"/>
      <c r="B43" s="106"/>
      <c r="C43" s="106"/>
      <c r="D43" s="123"/>
      <c r="E43" s="105"/>
      <c r="F43" s="106"/>
      <c r="G43" s="106"/>
      <c r="H43" s="123"/>
      <c r="I43" s="105"/>
      <c r="J43" s="106"/>
      <c r="K43" s="106"/>
      <c r="L43" s="107"/>
      <c r="M43" s="105"/>
      <c r="N43" s="106"/>
      <c r="O43" s="106"/>
      <c r="P43" s="123"/>
      <c r="Q43" s="105"/>
      <c r="R43" s="106"/>
      <c r="S43" s="106"/>
      <c r="T43" s="123"/>
      <c r="U43" s="105"/>
      <c r="V43" s="106"/>
      <c r="W43" s="106"/>
      <c r="X43" s="107"/>
    </row>
    <row r="44" spans="1:25">
      <c r="A44" s="105"/>
      <c r="B44" s="106"/>
      <c r="C44" s="106"/>
      <c r="D44" s="123"/>
      <c r="E44" s="105"/>
      <c r="F44" s="106"/>
      <c r="G44" s="106"/>
      <c r="H44" s="123"/>
      <c r="I44" s="105"/>
      <c r="J44" s="106"/>
      <c r="K44" s="106"/>
      <c r="L44" s="107"/>
      <c r="M44" s="105"/>
      <c r="N44" s="106"/>
      <c r="O44" s="106"/>
      <c r="P44" s="123"/>
      <c r="Q44" s="105"/>
      <c r="R44" s="106"/>
      <c r="S44" s="106"/>
      <c r="T44" s="123"/>
      <c r="U44" s="105"/>
      <c r="V44" s="106"/>
      <c r="W44" s="106"/>
      <c r="X44" s="107"/>
    </row>
    <row r="45" spans="1:25">
      <c r="A45" s="105"/>
      <c r="B45" s="106"/>
      <c r="C45" s="106"/>
      <c r="D45" s="123"/>
      <c r="E45" s="105"/>
      <c r="F45" s="106"/>
      <c r="G45" s="106"/>
      <c r="H45" s="123"/>
      <c r="I45" s="105"/>
      <c r="J45" s="106"/>
      <c r="K45" s="106"/>
      <c r="L45" s="107"/>
      <c r="M45" s="105"/>
      <c r="N45" s="106"/>
      <c r="O45" s="106"/>
      <c r="P45" s="123"/>
      <c r="Q45" s="105"/>
      <c r="R45" s="106"/>
      <c r="S45" s="106"/>
      <c r="T45" s="123"/>
      <c r="U45" s="105"/>
      <c r="V45" s="106"/>
      <c r="W45" s="106"/>
      <c r="X45" s="107"/>
    </row>
    <row r="46" spans="1:25" ht="13.5" thickBot="1">
      <c r="A46" s="108"/>
      <c r="B46" s="126"/>
      <c r="C46" s="109">
        <f>SUM(C27:C45)</f>
        <v>8</v>
      </c>
      <c r="D46" s="127"/>
      <c r="E46" s="108"/>
      <c r="F46" s="126"/>
      <c r="G46" s="109">
        <f>SUM(G27:G45)</f>
        <v>15</v>
      </c>
      <c r="H46" s="127"/>
      <c r="I46" s="108"/>
      <c r="J46" s="126"/>
      <c r="K46" s="109">
        <f>SUM(K27:K45)</f>
        <v>8</v>
      </c>
      <c r="L46" s="128"/>
      <c r="M46" s="108"/>
      <c r="N46" s="126"/>
      <c r="O46" s="109">
        <f>SUM(O27:O45)</f>
        <v>8</v>
      </c>
      <c r="P46" s="127"/>
      <c r="Q46" s="108"/>
      <c r="R46" s="126"/>
      <c r="S46" s="109">
        <f>SUM(S27:S45)</f>
        <v>8</v>
      </c>
      <c r="T46" s="127"/>
      <c r="U46" s="108"/>
      <c r="V46" s="126"/>
      <c r="W46" s="109">
        <f>SUM(W27:W45)</f>
        <v>3</v>
      </c>
      <c r="X46" s="128"/>
      <c r="Y46" s="110">
        <f>SUM(B46:X46)</f>
        <v>50</v>
      </c>
    </row>
    <row r="48" spans="1:25">
      <c r="Y48" s="110">
        <f>SUM(Y20:Y47)</f>
        <v>81</v>
      </c>
    </row>
    <row r="75" spans="1:12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</row>
    <row r="76" spans="1:12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</row>
    <row r="77" spans="1:12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</row>
    <row r="78" spans="1:12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</row>
    <row r="79" spans="1:12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</row>
    <row r="80" spans="1:12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</row>
    <row r="81" spans="1:12">
      <c r="B81" s="113"/>
      <c r="D81" s="113"/>
      <c r="F81" s="113"/>
      <c r="H81" s="113"/>
      <c r="J81" s="113"/>
      <c r="L81" s="113"/>
    </row>
    <row r="84" spans="1:12">
      <c r="B84" s="112"/>
      <c r="D84" s="112"/>
      <c r="F84" s="112"/>
      <c r="H84" s="112"/>
      <c r="J84" s="112"/>
      <c r="L84" s="112"/>
    </row>
    <row r="85" spans="1:12">
      <c r="B85" s="111"/>
      <c r="D85" s="111"/>
      <c r="F85" s="111"/>
      <c r="H85" s="111"/>
      <c r="J85" s="111"/>
      <c r="L85" s="111"/>
    </row>
    <row r="86" spans="1:12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</row>
    <row r="87" spans="1:12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</row>
    <row r="88" spans="1:12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</row>
    <row r="89" spans="1:12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</row>
    <row r="90" spans="1:12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</row>
    <row r="91" spans="1:12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</row>
    <row r="92" spans="1:12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</row>
    <row r="93" spans="1:12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</row>
    <row r="94" spans="1:12">
      <c r="B94" s="113"/>
      <c r="D94" s="113"/>
      <c r="F94" s="113"/>
      <c r="H94" s="113"/>
      <c r="J94" s="113"/>
      <c r="L94" s="113"/>
    </row>
    <row r="97" spans="1:12">
      <c r="B97" s="112"/>
      <c r="D97" s="112"/>
      <c r="F97" s="112"/>
      <c r="H97" s="112"/>
      <c r="J97" s="112"/>
      <c r="L97" s="112"/>
    </row>
    <row r="98" spans="1:12">
      <c r="B98" s="111"/>
      <c r="D98" s="111"/>
      <c r="F98" s="111"/>
      <c r="H98" s="111"/>
      <c r="J98" s="111"/>
      <c r="L98" s="111"/>
    </row>
    <row r="99" spans="1:12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</row>
    <row r="100" spans="1:12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</row>
    <row r="101" spans="1:12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</row>
    <row r="102" spans="1:1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</row>
    <row r="103" spans="1:12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</row>
    <row r="104" spans="1:12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</row>
    <row r="105" spans="1:12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</row>
    <row r="106" spans="1:12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</row>
    <row r="107" spans="1:12">
      <c r="B107" s="113"/>
      <c r="D107" s="113"/>
      <c r="F107" s="113"/>
      <c r="H107" s="113"/>
      <c r="J107" s="113"/>
      <c r="L107" s="113"/>
    </row>
    <row r="114" spans="1:12">
      <c r="B114" s="112"/>
      <c r="D114" s="112"/>
      <c r="F114" s="112"/>
      <c r="H114" s="112"/>
      <c r="J114" s="112"/>
      <c r="L114" s="112"/>
    </row>
    <row r="115" spans="1:12">
      <c r="B115" s="111"/>
      <c r="D115" s="111"/>
      <c r="F115" s="111"/>
      <c r="H115" s="111"/>
      <c r="J115" s="111"/>
      <c r="L115" s="111"/>
    </row>
    <row r="116" spans="1:12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</row>
    <row r="117" spans="1:12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</row>
    <row r="118" spans="1:12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</row>
    <row r="119" spans="1:12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</row>
    <row r="120" spans="1:12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</row>
    <row r="121" spans="1:12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</row>
    <row r="122" spans="1:12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</row>
    <row r="123" spans="1:12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</row>
    <row r="124" spans="1:12">
      <c r="B124" s="113"/>
      <c r="D124" s="113"/>
      <c r="F124" s="113"/>
      <c r="H124" s="113"/>
      <c r="J124" s="113"/>
      <c r="L124" s="113"/>
    </row>
    <row r="127" spans="1:12">
      <c r="B127" s="112"/>
      <c r="D127" s="112"/>
      <c r="F127" s="112"/>
      <c r="H127" s="112"/>
      <c r="J127" s="112"/>
      <c r="L127" s="112"/>
    </row>
    <row r="128" spans="1:12">
      <c r="B128" s="111"/>
      <c r="D128" s="111"/>
      <c r="F128" s="111"/>
      <c r="H128" s="111"/>
      <c r="J128" s="111"/>
      <c r="L128" s="111"/>
    </row>
    <row r="129" spans="1:12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</row>
    <row r="130" spans="1:12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</row>
    <row r="131" spans="1:12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</row>
    <row r="132" spans="1:12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</row>
    <row r="133" spans="1:12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</row>
    <row r="134" spans="1:12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</row>
    <row r="135" spans="1:12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</row>
    <row r="136" spans="1:12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</row>
    <row r="137" spans="1:12">
      <c r="B137" s="113"/>
      <c r="D137" s="113"/>
      <c r="F137" s="113"/>
      <c r="H137" s="113"/>
      <c r="J137" s="113"/>
      <c r="L137" s="113"/>
    </row>
    <row r="140" spans="1:12">
      <c r="B140" s="112"/>
      <c r="D140" s="112"/>
      <c r="F140" s="112"/>
      <c r="H140" s="112"/>
      <c r="J140" s="112"/>
      <c r="L140" s="112"/>
    </row>
    <row r="141" spans="1:12">
      <c r="B141" s="111"/>
      <c r="D141" s="111"/>
      <c r="F141" s="111"/>
      <c r="H141" s="111"/>
      <c r="J141" s="111"/>
      <c r="L141" s="111"/>
    </row>
    <row r="142" spans="1:1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</row>
    <row r="143" spans="1:1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</row>
    <row r="144" spans="1:12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</row>
    <row r="145" spans="1:12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</row>
    <row r="146" spans="1:12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</row>
    <row r="147" spans="1:12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</row>
    <row r="148" spans="1:12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</row>
    <row r="149" spans="1:12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</row>
    <row r="150" spans="1:12">
      <c r="B150" s="113"/>
      <c r="D150" s="113"/>
      <c r="F150" s="113"/>
      <c r="H150" s="113"/>
      <c r="J150" s="113"/>
      <c r="L150" s="113"/>
    </row>
    <row r="153" spans="1:12">
      <c r="B153" s="112"/>
      <c r="D153" s="112"/>
      <c r="F153" s="112"/>
      <c r="H153" s="112"/>
      <c r="J153" s="112"/>
      <c r="L153" s="112"/>
    </row>
    <row r="154" spans="1:12">
      <c r="B154" s="111"/>
      <c r="D154" s="111"/>
      <c r="F154" s="111"/>
      <c r="H154" s="111"/>
      <c r="J154" s="111"/>
      <c r="L154" s="111"/>
    </row>
    <row r="155" spans="1:12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</row>
    <row r="156" spans="1:12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</row>
    <row r="157" spans="1:12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</row>
    <row r="158" spans="1:12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</row>
    <row r="159" spans="1:12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</row>
    <row r="160" spans="1:12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</row>
    <row r="161" spans="1:12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</row>
    <row r="162" spans="1:12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</row>
    <row r="163" spans="1:12">
      <c r="B163" s="113"/>
      <c r="D163" s="113"/>
      <c r="F163" s="113"/>
      <c r="H163" s="113"/>
      <c r="J163" s="113"/>
      <c r="L163" s="113"/>
    </row>
    <row r="170" spans="1:12">
      <c r="B170" s="112"/>
      <c r="D170" s="112"/>
      <c r="F170" s="112"/>
      <c r="H170" s="112"/>
      <c r="J170" s="112"/>
      <c r="L170" s="112"/>
    </row>
    <row r="171" spans="1:12">
      <c r="B171" s="111"/>
      <c r="D171" s="111"/>
      <c r="F171" s="111"/>
      <c r="H171" s="111"/>
      <c r="J171" s="111"/>
      <c r="L171" s="111"/>
    </row>
    <row r="172" spans="1:12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</row>
    <row r="173" spans="1:12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</row>
    <row r="174" spans="1:12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</row>
    <row r="175" spans="1:12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</row>
    <row r="176" spans="1:12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</row>
    <row r="177" spans="1:12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</row>
    <row r="178" spans="1:12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</row>
    <row r="179" spans="1:12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</row>
    <row r="180" spans="1:12">
      <c r="B180" s="113"/>
      <c r="D180" s="113"/>
      <c r="F180" s="113"/>
      <c r="H180" s="113"/>
      <c r="J180" s="113"/>
      <c r="L180" s="113"/>
    </row>
    <row r="183" spans="1:12">
      <c r="B183" s="112"/>
      <c r="D183" s="112"/>
      <c r="F183" s="112"/>
      <c r="H183" s="112"/>
      <c r="J183" s="112"/>
      <c r="L183" s="112"/>
    </row>
    <row r="184" spans="1:12">
      <c r="B184" s="111"/>
      <c r="D184" s="111"/>
      <c r="F184" s="111"/>
      <c r="H184" s="111"/>
      <c r="J184" s="111"/>
      <c r="L184" s="111"/>
    </row>
    <row r="185" spans="1:12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</row>
    <row r="186" spans="1:12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</row>
    <row r="187" spans="1:12">
      <c r="A187" s="111"/>
      <c r="B187" s="111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</row>
    <row r="188" spans="1:12">
      <c r="A188" s="111"/>
      <c r="B188" s="111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</row>
    <row r="189" spans="1:12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</row>
    <row r="190" spans="1:12">
      <c r="A190" s="111"/>
      <c r="B190" s="111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</row>
    <row r="191" spans="1:12">
      <c r="A191" s="111"/>
      <c r="B191" s="111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</row>
    <row r="192" spans="1:12">
      <c r="A192" s="111"/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</row>
    <row r="193" spans="1:12">
      <c r="B193" s="113"/>
      <c r="D193" s="113"/>
      <c r="F193" s="113"/>
      <c r="H193" s="113"/>
      <c r="J193" s="113"/>
      <c r="L193" s="113"/>
    </row>
    <row r="196" spans="1:12">
      <c r="B196" s="112"/>
      <c r="D196" s="112"/>
      <c r="F196" s="112"/>
      <c r="H196" s="112"/>
      <c r="J196" s="112"/>
      <c r="L196" s="112"/>
    </row>
    <row r="197" spans="1:12">
      <c r="B197" s="111"/>
      <c r="D197" s="111"/>
      <c r="F197" s="111"/>
      <c r="H197" s="111"/>
      <c r="J197" s="111"/>
      <c r="L197" s="111"/>
    </row>
    <row r="198" spans="1:12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</row>
    <row r="199" spans="1:12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</row>
    <row r="200" spans="1:12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</row>
    <row r="201" spans="1:12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</row>
    <row r="202" spans="1:12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</row>
    <row r="203" spans="1:12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</row>
    <row r="204" spans="1:12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</row>
    <row r="205" spans="1:12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</row>
    <row r="206" spans="1:12">
      <c r="B206" s="113"/>
      <c r="D206" s="113"/>
      <c r="F206" s="113"/>
      <c r="H206" s="113"/>
      <c r="J206" s="113"/>
      <c r="L206" s="113"/>
    </row>
    <row r="209" spans="1:12">
      <c r="B209" s="112"/>
      <c r="D209" s="112"/>
      <c r="F209" s="112"/>
      <c r="H209" s="112"/>
      <c r="J209" s="112"/>
      <c r="L209" s="112"/>
    </row>
    <row r="210" spans="1:12">
      <c r="B210" s="111"/>
      <c r="D210" s="111"/>
      <c r="F210" s="111"/>
      <c r="H210" s="111"/>
      <c r="J210" s="111"/>
      <c r="L210" s="111"/>
    </row>
    <row r="211" spans="1:12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</row>
    <row r="212" spans="1:1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</row>
    <row r="213" spans="1:12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</row>
    <row r="214" spans="1:12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</row>
    <row r="215" spans="1:12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</row>
    <row r="216" spans="1:12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</row>
    <row r="217" spans="1:12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</row>
    <row r="218" spans="1:12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</row>
    <row r="219" spans="1:12">
      <c r="B219" s="113"/>
      <c r="D219" s="113"/>
      <c r="F219" s="113"/>
      <c r="H219" s="113"/>
      <c r="J219" s="113"/>
      <c r="L219" s="113"/>
    </row>
  </sheetData>
  <mergeCells count="12">
    <mergeCell ref="A1:D1"/>
    <mergeCell ref="E1:H1"/>
    <mergeCell ref="A24:D24"/>
    <mergeCell ref="E24:H24"/>
    <mergeCell ref="I24:L24"/>
    <mergeCell ref="I1:L1"/>
    <mergeCell ref="M1:P1"/>
    <mergeCell ref="M24:P24"/>
    <mergeCell ref="Q1:T1"/>
    <mergeCell ref="U1:X1"/>
    <mergeCell ref="Q24:T24"/>
    <mergeCell ref="U24:X24"/>
  </mergeCells>
  <phoneticPr fontId="0" type="noConversion"/>
  <pageMargins left="0.75" right="0.75" top="1" bottom="1" header="0.5" footer="0.5"/>
  <pageSetup paperSize="9" orientation="portrait" horizont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H10" sqref="H10"/>
    </sheetView>
  </sheetViews>
  <sheetFormatPr defaultRowHeight="12.75"/>
  <cols>
    <col min="1" max="1" width="3.28515625" customWidth="1"/>
    <col min="2" max="2" width="18.28515625" customWidth="1"/>
    <col min="3" max="3" width="19.28515625" customWidth="1"/>
    <col min="4" max="4" width="10" customWidth="1"/>
  </cols>
  <sheetData>
    <row r="1" spans="1:4" ht="13.5" thickBot="1">
      <c r="A1" s="68"/>
      <c r="B1" s="69" t="s">
        <v>17</v>
      </c>
      <c r="C1" s="69" t="s">
        <v>18</v>
      </c>
      <c r="D1" s="70" t="s">
        <v>19</v>
      </c>
    </row>
    <row r="2" spans="1:4">
      <c r="A2" s="53">
        <v>1</v>
      </c>
      <c r="B2" s="51"/>
      <c r="C2" s="51"/>
      <c r="D2" s="67"/>
    </row>
    <row r="3" spans="1:4">
      <c r="A3" s="54">
        <v>2</v>
      </c>
      <c r="B3" s="45"/>
      <c r="C3" s="45"/>
      <c r="D3" s="65"/>
    </row>
    <row r="4" spans="1:4">
      <c r="A4" s="54">
        <v>3</v>
      </c>
      <c r="B4" s="45"/>
      <c r="C4" s="45"/>
      <c r="D4" s="65"/>
    </row>
    <row r="5" spans="1:4">
      <c r="A5" s="54">
        <v>4</v>
      </c>
      <c r="B5" s="45"/>
      <c r="C5" s="45"/>
      <c r="D5" s="65"/>
    </row>
    <row r="6" spans="1:4">
      <c r="A6" s="54">
        <v>5</v>
      </c>
      <c r="B6" s="45"/>
      <c r="C6" s="45"/>
      <c r="D6" s="65"/>
    </row>
    <row r="7" spans="1:4">
      <c r="A7" s="54">
        <v>6</v>
      </c>
      <c r="B7" s="45"/>
      <c r="C7" s="45"/>
      <c r="D7" s="65"/>
    </row>
    <row r="8" spans="1:4">
      <c r="A8" s="54">
        <v>7</v>
      </c>
      <c r="B8" s="45"/>
      <c r="C8" s="45"/>
      <c r="D8" s="65"/>
    </row>
    <row r="9" spans="1:4">
      <c r="A9" s="54">
        <v>8</v>
      </c>
      <c r="B9" s="45"/>
      <c r="C9" s="45"/>
      <c r="D9" s="65"/>
    </row>
    <row r="10" spans="1:4">
      <c r="A10" s="54">
        <v>9</v>
      </c>
      <c r="B10" s="45"/>
      <c r="C10" s="45"/>
      <c r="D10" s="65"/>
    </row>
    <row r="11" spans="1:4">
      <c r="A11" s="54">
        <v>10</v>
      </c>
      <c r="B11" s="45"/>
      <c r="C11" s="45"/>
      <c r="D11" s="65"/>
    </row>
    <row r="12" spans="1:4">
      <c r="A12" s="54">
        <v>11</v>
      </c>
      <c r="B12" s="45"/>
      <c r="C12" s="45"/>
      <c r="D12" s="65"/>
    </row>
    <row r="13" spans="1:4">
      <c r="A13" s="54">
        <v>12</v>
      </c>
      <c r="B13" s="45"/>
      <c r="C13" s="45"/>
      <c r="D13" s="65"/>
    </row>
    <row r="14" spans="1:4">
      <c r="A14" s="54">
        <v>13</v>
      </c>
      <c r="B14" s="45"/>
      <c r="C14" s="45"/>
      <c r="D14" s="65"/>
    </row>
    <row r="15" spans="1:4">
      <c r="A15" s="54">
        <v>14</v>
      </c>
      <c r="B15" s="45"/>
      <c r="C15" s="45"/>
      <c r="D15" s="65"/>
    </row>
    <row r="16" spans="1:4">
      <c r="A16" s="54">
        <v>15</v>
      </c>
      <c r="B16" s="45"/>
      <c r="C16" s="45"/>
      <c r="D16" s="65"/>
    </row>
    <row r="17" spans="1:4">
      <c r="A17" s="54">
        <v>16</v>
      </c>
      <c r="B17" s="45"/>
      <c r="C17" s="45"/>
      <c r="D17" s="65"/>
    </row>
    <row r="18" spans="1:4">
      <c r="A18" s="54">
        <v>17</v>
      </c>
      <c r="B18" s="45"/>
      <c r="C18" s="45"/>
      <c r="D18" s="65"/>
    </row>
    <row r="19" spans="1:4">
      <c r="A19" s="54">
        <v>18</v>
      </c>
      <c r="B19" s="45"/>
      <c r="C19" s="45"/>
      <c r="D19" s="65"/>
    </row>
    <row r="20" spans="1:4">
      <c r="A20" s="54">
        <v>19</v>
      </c>
      <c r="B20" s="45"/>
      <c r="C20" s="45"/>
      <c r="D20" s="65"/>
    </row>
    <row r="21" spans="1:4">
      <c r="A21" s="54">
        <v>20</v>
      </c>
      <c r="B21" s="45"/>
      <c r="C21" s="45"/>
      <c r="D21" s="65"/>
    </row>
    <row r="22" spans="1:4">
      <c r="A22" s="54"/>
      <c r="B22" s="45"/>
      <c r="C22" s="45"/>
      <c r="D22" s="65"/>
    </row>
    <row r="23" spans="1:4" ht="13.5" thickBot="1">
      <c r="A23" s="55"/>
      <c r="B23" s="52"/>
      <c r="C23" s="52"/>
      <c r="D23" s="66"/>
    </row>
  </sheetData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opLeftCell="A64" workbookViewId="0">
      <selection activeCell="O73" sqref="O73"/>
    </sheetView>
  </sheetViews>
  <sheetFormatPr defaultRowHeight="12.75"/>
  <cols>
    <col min="1" max="1" width="10.42578125" customWidth="1"/>
    <col min="2" max="2" width="9.85546875" customWidth="1"/>
    <col min="3" max="3" width="16.85546875" bestFit="1" customWidth="1"/>
    <col min="6" max="6" width="16.85546875" bestFit="1" customWidth="1"/>
    <col min="12" max="12" width="25.5703125" customWidth="1"/>
  </cols>
  <sheetData>
    <row r="1" spans="1:18" ht="23.25">
      <c r="A1" s="997" t="s">
        <v>28</v>
      </c>
      <c r="B1" s="998"/>
      <c r="C1" s="998"/>
      <c r="D1" s="998"/>
      <c r="E1" s="998"/>
      <c r="F1" s="998"/>
      <c r="G1" s="998"/>
      <c r="H1" s="998"/>
      <c r="I1" s="998"/>
      <c r="J1" s="998"/>
      <c r="K1" s="999"/>
    </row>
    <row r="2" spans="1:18" ht="15">
      <c r="A2" s="2"/>
      <c r="B2" s="4" t="s">
        <v>0</v>
      </c>
      <c r="C2" s="4"/>
      <c r="D2" s="5"/>
      <c r="E2" s="5"/>
      <c r="F2" s="4"/>
      <c r="G2" s="4"/>
      <c r="H2" s="6"/>
      <c r="I2" s="4"/>
      <c r="J2" s="7"/>
      <c r="K2" s="2"/>
      <c r="N2" s="35"/>
      <c r="O2" s="35"/>
      <c r="P2" s="35"/>
    </row>
    <row r="3" spans="1:18" ht="15.75">
      <c r="A3" s="36"/>
      <c r="B3" s="8"/>
      <c r="C3" s="209"/>
      <c r="D3" s="209"/>
      <c r="E3" s="209"/>
      <c r="F3" s="209"/>
      <c r="G3" s="209"/>
      <c r="H3" s="985"/>
      <c r="I3" s="985"/>
      <c r="J3" s="211"/>
      <c r="K3" s="39"/>
      <c r="N3" s="2"/>
      <c r="O3" s="35"/>
      <c r="P3" s="35"/>
    </row>
    <row r="4" spans="1:18" ht="15.75" customHeight="1">
      <c r="A4" s="1000" t="s">
        <v>2</v>
      </c>
      <c r="B4" s="1001"/>
      <c r="C4" s="1001"/>
      <c r="D4" s="1001"/>
      <c r="E4" s="1001"/>
      <c r="F4" s="1001"/>
      <c r="G4" s="1001"/>
      <c r="H4" s="1001"/>
      <c r="I4" s="1001"/>
      <c r="J4" s="1001"/>
      <c r="K4" s="1001"/>
      <c r="N4" s="2"/>
      <c r="O4" s="35"/>
      <c r="P4" s="35"/>
      <c r="R4" s="35"/>
    </row>
    <row r="5" spans="1:18" ht="15.75" customHeight="1">
      <c r="C5" s="210"/>
      <c r="D5" s="211"/>
      <c r="E5" s="415" t="str">
        <f>'Poule A'!A5</f>
        <v>AZ</v>
      </c>
      <c r="F5" s="303"/>
      <c r="G5" s="303"/>
      <c r="H5" s="276"/>
      <c r="I5" s="211"/>
      <c r="J5" s="985"/>
      <c r="K5" s="985"/>
      <c r="N5" s="2"/>
      <c r="O5" s="35"/>
      <c r="P5" s="35"/>
      <c r="R5" s="35"/>
    </row>
    <row r="6" spans="1:18" ht="15.75" customHeight="1">
      <c r="C6" s="211"/>
      <c r="D6" s="211"/>
      <c r="E6" s="415" t="str">
        <f>'Poule A'!A6</f>
        <v>Roda JC</v>
      </c>
      <c r="F6" s="303"/>
      <c r="G6" s="303"/>
      <c r="H6" s="276"/>
      <c r="I6" s="211"/>
      <c r="J6" s="985"/>
      <c r="K6" s="985"/>
      <c r="N6" s="2"/>
      <c r="O6" s="35"/>
      <c r="P6" s="35"/>
      <c r="R6" s="2"/>
    </row>
    <row r="7" spans="1:18" ht="15.75">
      <c r="C7" s="211"/>
      <c r="D7" s="211"/>
      <c r="E7" s="415" t="str">
        <f>'Poule A'!A7</f>
        <v>NAC Breda</v>
      </c>
      <c r="F7" s="303"/>
      <c r="G7" s="303"/>
      <c r="H7" s="276"/>
      <c r="I7" s="211"/>
      <c r="J7" s="985"/>
      <c r="K7" s="985"/>
      <c r="N7" s="2"/>
      <c r="O7" s="35"/>
      <c r="P7" s="35"/>
      <c r="R7" s="2"/>
    </row>
    <row r="8" spans="1:18" ht="15.75">
      <c r="C8" s="211"/>
      <c r="D8" s="211"/>
      <c r="E8" s="415" t="str">
        <f>'Poule A'!A8</f>
        <v>Fortuna Sittard</v>
      </c>
      <c r="F8" s="303"/>
      <c r="G8" s="303"/>
      <c r="H8" s="276"/>
      <c r="I8" s="211"/>
      <c r="J8" s="985"/>
      <c r="K8" s="985"/>
      <c r="N8" s="2"/>
      <c r="O8" s="35"/>
      <c r="P8" s="35"/>
      <c r="R8" s="2"/>
    </row>
    <row r="9" spans="1:18" ht="15.75" customHeight="1">
      <c r="C9" s="211"/>
      <c r="D9" s="211"/>
      <c r="E9" s="416" t="str">
        <f>'Poule A'!A9</f>
        <v>RC Genk</v>
      </c>
      <c r="F9" s="304"/>
      <c r="G9" s="304"/>
      <c r="H9" s="279"/>
      <c r="I9" s="211"/>
      <c r="J9" s="985"/>
      <c r="K9" s="985"/>
      <c r="N9" s="2"/>
      <c r="O9" s="35"/>
      <c r="P9" s="35"/>
      <c r="R9" s="2"/>
    </row>
    <row r="10" spans="1:18" ht="15.75" customHeight="1">
      <c r="C10" s="211"/>
      <c r="D10" s="211"/>
      <c r="E10" s="415" t="str">
        <f>'Poule A'!A10</f>
        <v>CVV Vriendenschaar</v>
      </c>
      <c r="F10" s="303"/>
      <c r="G10" s="303"/>
      <c r="H10" s="276"/>
      <c r="I10" s="211"/>
      <c r="J10" s="985"/>
      <c r="K10" s="985"/>
      <c r="N10" s="2"/>
      <c r="R10" s="2"/>
    </row>
    <row r="11" spans="1:18" ht="15">
      <c r="N11" s="2"/>
      <c r="R11" s="2"/>
    </row>
    <row r="12" spans="1:18" ht="16.5" thickBot="1">
      <c r="A12" s="314" t="s">
        <v>11</v>
      </c>
      <c r="B12" s="315" t="s">
        <v>12</v>
      </c>
      <c r="C12" s="141" t="s">
        <v>2</v>
      </c>
      <c r="D12" s="316"/>
      <c r="E12" s="143"/>
      <c r="F12" s="141" t="s">
        <v>2</v>
      </c>
      <c r="G12" s="142"/>
      <c r="H12" s="143"/>
      <c r="I12" s="317"/>
      <c r="J12" s="318" t="s">
        <v>13</v>
      </c>
      <c r="K12" s="143"/>
      <c r="L12" s="315" t="s">
        <v>38</v>
      </c>
      <c r="N12" s="2"/>
      <c r="R12" s="35"/>
    </row>
    <row r="13" spans="1:18" ht="15">
      <c r="A13" s="434" t="s">
        <v>188</v>
      </c>
      <c r="B13" s="412">
        <v>1</v>
      </c>
      <c r="C13" s="321" t="str">
        <f>E5</f>
        <v>AZ</v>
      </c>
      <c r="D13" s="322"/>
      <c r="E13" s="322"/>
      <c r="F13" s="323" t="str">
        <f>E10</f>
        <v>CVV Vriendenschaar</v>
      </c>
      <c r="G13" s="322"/>
      <c r="H13" s="324"/>
      <c r="I13" s="325"/>
      <c r="J13" s="325" t="s">
        <v>14</v>
      </c>
      <c r="K13" s="412"/>
      <c r="L13" s="480" t="s">
        <v>203</v>
      </c>
      <c r="N13" s="2"/>
      <c r="R13" s="35"/>
    </row>
    <row r="14" spans="1:18" ht="15">
      <c r="A14" s="434" t="s">
        <v>188</v>
      </c>
      <c r="B14" s="413">
        <v>2</v>
      </c>
      <c r="C14" s="15" t="str">
        <f>E6</f>
        <v>Roda JC</v>
      </c>
      <c r="D14" s="27"/>
      <c r="E14" s="16"/>
      <c r="F14" s="28" t="str">
        <f>E8</f>
        <v>Fortuna Sittard</v>
      </c>
      <c r="G14" s="29"/>
      <c r="H14" s="71"/>
      <c r="I14" s="413"/>
      <c r="J14" s="95" t="s">
        <v>14</v>
      </c>
      <c r="K14" s="413"/>
      <c r="L14" s="481" t="s">
        <v>204</v>
      </c>
      <c r="N14" s="2"/>
      <c r="R14" s="35"/>
    </row>
    <row r="15" spans="1:18" ht="15.75" thickBot="1">
      <c r="A15" s="434" t="s">
        <v>188</v>
      </c>
      <c r="B15" s="414">
        <v>3</v>
      </c>
      <c r="C15" s="329" t="str">
        <f>E7</f>
        <v>NAC Breda</v>
      </c>
      <c r="D15" s="330"/>
      <c r="E15" s="331"/>
      <c r="F15" s="332" t="str">
        <f>E9</f>
        <v>RC Genk</v>
      </c>
      <c r="G15" s="330"/>
      <c r="H15" s="333"/>
      <c r="I15" s="414"/>
      <c r="J15" s="334" t="s">
        <v>14</v>
      </c>
      <c r="K15" s="414"/>
      <c r="L15" s="482" t="s">
        <v>205</v>
      </c>
      <c r="N15" s="2"/>
      <c r="R15" s="2"/>
    </row>
    <row r="16" spans="1:18" ht="15">
      <c r="A16" s="434" t="s">
        <v>189</v>
      </c>
      <c r="B16" s="412">
        <v>1</v>
      </c>
      <c r="C16" s="323" t="str">
        <f>E10</f>
        <v>CVV Vriendenschaar</v>
      </c>
      <c r="D16" s="322"/>
      <c r="E16" s="322"/>
      <c r="F16" s="323" t="str">
        <f>E8</f>
        <v>Fortuna Sittard</v>
      </c>
      <c r="G16" s="322"/>
      <c r="H16" s="324"/>
      <c r="I16" s="325"/>
      <c r="J16" s="325" t="s">
        <v>14</v>
      </c>
      <c r="K16" s="412"/>
      <c r="L16" s="480" t="s">
        <v>205</v>
      </c>
      <c r="N16" s="2"/>
      <c r="R16" s="2"/>
    </row>
    <row r="17" spans="1:18" ht="15">
      <c r="A17" s="434" t="s">
        <v>189</v>
      </c>
      <c r="B17" s="413">
        <v>2</v>
      </c>
      <c r="C17" s="10" t="str">
        <f>E9</f>
        <v>RC Genk</v>
      </c>
      <c r="D17" s="27"/>
      <c r="E17" s="16"/>
      <c r="F17" s="10" t="str">
        <f>E5</f>
        <v>AZ</v>
      </c>
      <c r="G17" s="39"/>
      <c r="H17" s="72"/>
      <c r="I17" s="413"/>
      <c r="J17" s="95" t="s">
        <v>14</v>
      </c>
      <c r="K17" s="413"/>
      <c r="L17" s="481" t="s">
        <v>203</v>
      </c>
      <c r="N17" s="2"/>
      <c r="R17" s="2"/>
    </row>
    <row r="18" spans="1:18" ht="15.75" thickBot="1">
      <c r="A18" s="434" t="s">
        <v>189</v>
      </c>
      <c r="B18" s="414">
        <v>3</v>
      </c>
      <c r="C18" s="332" t="str">
        <f>E6</f>
        <v>Roda JC</v>
      </c>
      <c r="D18" s="61"/>
      <c r="E18" s="61"/>
      <c r="F18" s="332" t="str">
        <f>E7</f>
        <v>NAC Breda</v>
      </c>
      <c r="G18" s="330"/>
      <c r="H18" s="333"/>
      <c r="I18" s="334"/>
      <c r="J18" s="334" t="s">
        <v>14</v>
      </c>
      <c r="K18" s="414"/>
      <c r="L18" s="482" t="s">
        <v>204</v>
      </c>
      <c r="R18" s="2"/>
    </row>
    <row r="19" spans="1:18" ht="15">
      <c r="A19" s="448" t="s">
        <v>190</v>
      </c>
      <c r="B19" s="336">
        <v>1</v>
      </c>
      <c r="C19" s="337" t="str">
        <f>E9</f>
        <v>RC Genk</v>
      </c>
      <c r="D19" s="338"/>
      <c r="E19" s="339"/>
      <c r="F19" s="337" t="str">
        <f>E6</f>
        <v>Roda JC</v>
      </c>
      <c r="G19" s="338"/>
      <c r="H19" s="339"/>
      <c r="I19" s="325"/>
      <c r="J19" s="325" t="s">
        <v>14</v>
      </c>
      <c r="K19" s="412"/>
      <c r="L19" s="480" t="s">
        <v>204</v>
      </c>
      <c r="R19" s="2"/>
    </row>
    <row r="20" spans="1:18" ht="15">
      <c r="A20" s="448" t="s">
        <v>190</v>
      </c>
      <c r="B20" s="74">
        <v>2</v>
      </c>
      <c r="C20" s="15" t="str">
        <f>E7</f>
        <v>NAC Breda</v>
      </c>
      <c r="D20" s="27"/>
      <c r="E20" s="16"/>
      <c r="F20" s="15" t="str">
        <f>E10</f>
        <v>CVV Vriendenschaar</v>
      </c>
      <c r="G20" s="27"/>
      <c r="H20" s="16"/>
      <c r="I20" s="413"/>
      <c r="J20" s="95" t="s">
        <v>14</v>
      </c>
      <c r="K20" s="413"/>
      <c r="L20" s="481" t="s">
        <v>205</v>
      </c>
      <c r="R20" s="2"/>
    </row>
    <row r="21" spans="1:18" ht="15.75" thickBot="1">
      <c r="A21" s="448" t="s">
        <v>190</v>
      </c>
      <c r="B21" s="342">
        <v>3</v>
      </c>
      <c r="C21" s="332" t="str">
        <f>E8</f>
        <v>Fortuna Sittard</v>
      </c>
      <c r="D21" s="330"/>
      <c r="E21" s="331"/>
      <c r="F21" s="332" t="str">
        <f>E5</f>
        <v>AZ</v>
      </c>
      <c r="G21" s="330"/>
      <c r="H21" s="331"/>
      <c r="I21" s="414"/>
      <c r="J21" s="334" t="s">
        <v>14</v>
      </c>
      <c r="K21" s="414"/>
      <c r="L21" s="482" t="s">
        <v>203</v>
      </c>
      <c r="R21" s="35"/>
    </row>
    <row r="22" spans="1:18" ht="15">
      <c r="A22" s="448" t="s">
        <v>181</v>
      </c>
      <c r="B22" s="336">
        <v>1</v>
      </c>
      <c r="C22" s="323" t="str">
        <f>E5</f>
        <v>AZ</v>
      </c>
      <c r="D22" s="322"/>
      <c r="E22" s="343"/>
      <c r="F22" s="323" t="str">
        <f>E7</f>
        <v>NAC Breda</v>
      </c>
      <c r="G22" s="322"/>
      <c r="H22" s="343"/>
      <c r="I22" s="325"/>
      <c r="J22" s="325" t="s">
        <v>14</v>
      </c>
      <c r="K22" s="412"/>
      <c r="L22" s="480" t="s">
        <v>203</v>
      </c>
      <c r="R22" s="35"/>
    </row>
    <row r="23" spans="1:18" ht="15">
      <c r="A23" s="448" t="s">
        <v>181</v>
      </c>
      <c r="B23" s="74">
        <v>2</v>
      </c>
      <c r="C23" s="15" t="str">
        <f>E8</f>
        <v>Fortuna Sittard</v>
      </c>
      <c r="D23" s="27"/>
      <c r="E23" s="16"/>
      <c r="F23" s="15" t="str">
        <f>E9</f>
        <v>RC Genk</v>
      </c>
      <c r="G23" s="27"/>
      <c r="H23" s="16"/>
      <c r="I23" s="413"/>
      <c r="J23" s="95" t="s">
        <v>14</v>
      </c>
      <c r="K23" s="413"/>
      <c r="L23" s="481" t="s">
        <v>204</v>
      </c>
    </row>
    <row r="24" spans="1:18" ht="15.75" thickBot="1">
      <c r="A24" s="448" t="s">
        <v>181</v>
      </c>
      <c r="B24" s="342">
        <v>3</v>
      </c>
      <c r="C24" s="332" t="str">
        <f>E10</f>
        <v>CVV Vriendenschaar</v>
      </c>
      <c r="D24" s="330"/>
      <c r="E24" s="331"/>
      <c r="F24" s="332" t="str">
        <f>E6</f>
        <v>Roda JC</v>
      </c>
      <c r="G24" s="330"/>
      <c r="H24" s="331"/>
      <c r="I24" s="334"/>
      <c r="J24" s="334" t="s">
        <v>14</v>
      </c>
      <c r="K24" s="414"/>
      <c r="L24" s="482" t="s">
        <v>205</v>
      </c>
    </row>
    <row r="25" spans="1:18" ht="15">
      <c r="A25" s="448" t="s">
        <v>191</v>
      </c>
      <c r="B25" s="483">
        <v>1</v>
      </c>
      <c r="C25" s="28" t="str">
        <f>E9</f>
        <v>RC Genk</v>
      </c>
      <c r="D25" s="29"/>
      <c r="E25" s="484"/>
      <c r="F25" s="28" t="str">
        <f>E10</f>
        <v>CVV Vriendenschaar</v>
      </c>
      <c r="G25" s="29"/>
      <c r="H25" s="484"/>
      <c r="I25" s="478"/>
      <c r="J25" s="478" t="s">
        <v>14</v>
      </c>
      <c r="K25" s="430"/>
      <c r="L25" s="479" t="s">
        <v>205</v>
      </c>
    </row>
    <row r="26" spans="1:18" ht="15">
      <c r="A26" s="448" t="s">
        <v>191</v>
      </c>
      <c r="B26" s="74">
        <v>2</v>
      </c>
      <c r="C26" s="15" t="str">
        <f>E6</f>
        <v>Roda JC</v>
      </c>
      <c r="D26" s="27"/>
      <c r="E26" s="16"/>
      <c r="F26" s="15" t="str">
        <f>E5</f>
        <v>AZ</v>
      </c>
      <c r="G26" s="27"/>
      <c r="H26" s="16"/>
      <c r="I26" s="96"/>
      <c r="J26" s="95" t="s">
        <v>14</v>
      </c>
      <c r="K26" s="96"/>
      <c r="L26" s="296" t="s">
        <v>204</v>
      </c>
    </row>
    <row r="27" spans="1:18" ht="15">
      <c r="A27" s="448" t="s">
        <v>191</v>
      </c>
      <c r="B27" s="74">
        <v>3</v>
      </c>
      <c r="C27" s="15" t="str">
        <f>E7</f>
        <v>NAC Breda</v>
      </c>
      <c r="D27" s="27"/>
      <c r="E27" s="16"/>
      <c r="F27" s="15" t="str">
        <f>E8</f>
        <v>Fortuna Sittard</v>
      </c>
      <c r="G27" s="27"/>
      <c r="H27" s="16"/>
      <c r="I27" s="95"/>
      <c r="J27" s="95" t="s">
        <v>14</v>
      </c>
      <c r="K27" s="96"/>
      <c r="L27" s="296" t="s">
        <v>203</v>
      </c>
    </row>
    <row r="33" spans="1:12" ht="23.25">
      <c r="A33" s="990" t="s">
        <v>63</v>
      </c>
      <c r="B33" s="991"/>
      <c r="C33" s="991"/>
      <c r="D33" s="991"/>
      <c r="E33" s="991"/>
      <c r="F33" s="991"/>
      <c r="G33" s="991"/>
      <c r="H33" s="991"/>
      <c r="I33" s="991"/>
      <c r="J33" s="991"/>
      <c r="K33" s="992"/>
    </row>
    <row r="34" spans="1:12" ht="15">
      <c r="A34" s="2"/>
      <c r="B34" s="4" t="s">
        <v>0</v>
      </c>
      <c r="C34" s="4"/>
      <c r="D34" s="5"/>
      <c r="E34" s="5"/>
      <c r="F34" s="4"/>
      <c r="G34" s="4"/>
      <c r="H34" s="6"/>
      <c r="I34" s="4"/>
      <c r="J34" s="7"/>
      <c r="K34" s="2"/>
    </row>
    <row r="35" spans="1:12" ht="15.75">
      <c r="A35" s="36"/>
      <c r="B35" s="36"/>
      <c r="C35" s="209"/>
      <c r="D35" s="209"/>
      <c r="E35" s="209"/>
      <c r="F35" s="209"/>
      <c r="G35" s="209"/>
      <c r="H35" s="985"/>
      <c r="I35" s="985"/>
      <c r="J35" s="211"/>
      <c r="K35" s="39"/>
    </row>
    <row r="36" spans="1:12" ht="15.75" customHeight="1">
      <c r="A36" s="994" t="s">
        <v>2</v>
      </c>
      <c r="B36" s="995"/>
      <c r="C36" s="995"/>
      <c r="D36" s="995"/>
      <c r="E36" s="995"/>
      <c r="F36" s="995"/>
      <c r="G36" s="995"/>
      <c r="H36" s="995"/>
      <c r="I36" s="995"/>
      <c r="J36" s="995"/>
      <c r="K36" s="995"/>
    </row>
    <row r="37" spans="1:12" ht="15.75" customHeight="1">
      <c r="C37" s="210"/>
      <c r="D37" s="211"/>
      <c r="E37" s="993" t="str">
        <f>'Poule B'!A5</f>
        <v>Vitesse/AGOVV</v>
      </c>
      <c r="F37" s="993"/>
      <c r="G37" s="993"/>
      <c r="H37" s="993"/>
      <c r="I37" s="211"/>
      <c r="J37" s="985"/>
      <c r="K37" s="985"/>
    </row>
    <row r="38" spans="1:12" ht="15.75" customHeight="1">
      <c r="C38" s="211"/>
      <c r="D38" s="211"/>
      <c r="E38" s="993" t="str">
        <f>'Poule B'!A6</f>
        <v>Willem II / RKC</v>
      </c>
      <c r="F38" s="993"/>
      <c r="G38" s="993"/>
      <c r="H38" s="993"/>
      <c r="I38" s="211"/>
      <c r="J38" s="985"/>
      <c r="K38" s="985"/>
    </row>
    <row r="39" spans="1:12" ht="15.75">
      <c r="C39" s="211"/>
      <c r="D39" s="211"/>
      <c r="E39" s="993" t="str">
        <f>'Poule B'!A7</f>
        <v>Sparta Rotterdam</v>
      </c>
      <c r="F39" s="993"/>
      <c r="G39" s="993"/>
      <c r="H39" s="993"/>
      <c r="I39" s="211"/>
      <c r="J39" s="985"/>
      <c r="K39" s="985"/>
    </row>
    <row r="40" spans="1:12" ht="15.75" customHeight="1">
      <c r="C40" s="211"/>
      <c r="D40" s="211"/>
      <c r="E40" s="993" t="str">
        <f>'Poule B'!A8</f>
        <v>PEC Zwolle</v>
      </c>
      <c r="F40" s="993"/>
      <c r="G40" s="993"/>
      <c r="H40" s="993"/>
      <c r="I40" s="211"/>
      <c r="J40" s="985"/>
      <c r="K40" s="985"/>
    </row>
    <row r="41" spans="1:12" ht="15.75" customHeight="1">
      <c r="C41" s="211"/>
      <c r="D41" s="211"/>
      <c r="E41" s="993" t="str">
        <f>'Poule B'!A9</f>
        <v>Lierse SK</v>
      </c>
      <c r="F41" s="993"/>
      <c r="G41" s="993"/>
      <c r="H41" s="993"/>
      <c r="I41" s="211"/>
      <c r="J41" s="985"/>
      <c r="K41" s="985"/>
    </row>
    <row r="42" spans="1:12" ht="15.75">
      <c r="C42" s="211"/>
      <c r="D42" s="211"/>
      <c r="E42" s="1005" t="str">
        <f>'Poule B'!A10</f>
        <v>FC Den Bosch</v>
      </c>
      <c r="F42" s="1005"/>
      <c r="G42" s="1005"/>
      <c r="H42" s="1005"/>
      <c r="I42" s="211"/>
      <c r="J42" s="985"/>
      <c r="K42" s="985"/>
    </row>
    <row r="44" spans="1:12" ht="16.5" thickBot="1">
      <c r="A44" s="344" t="s">
        <v>11</v>
      </c>
      <c r="B44" s="345" t="s">
        <v>12</v>
      </c>
      <c r="C44" s="206" t="s">
        <v>2</v>
      </c>
      <c r="D44" s="346"/>
      <c r="E44" s="208"/>
      <c r="F44" s="206" t="s">
        <v>2</v>
      </c>
      <c r="G44" s="207"/>
      <c r="H44" s="208"/>
      <c r="I44" s="347"/>
      <c r="J44" s="348" t="s">
        <v>13</v>
      </c>
      <c r="K44" s="208"/>
      <c r="L44" s="345" t="s">
        <v>38</v>
      </c>
    </row>
    <row r="45" spans="1:12" ht="15">
      <c r="A45" s="434" t="s">
        <v>192</v>
      </c>
      <c r="B45" s="412">
        <v>1</v>
      </c>
      <c r="C45" s="321" t="str">
        <f>E37</f>
        <v>Vitesse/AGOVV</v>
      </c>
      <c r="D45" s="322"/>
      <c r="E45" s="322"/>
      <c r="F45" s="323" t="str">
        <f>E42</f>
        <v>FC Den Bosch</v>
      </c>
      <c r="G45" s="322"/>
      <c r="H45" s="324"/>
      <c r="I45" s="325"/>
      <c r="J45" s="325" t="s">
        <v>14</v>
      </c>
      <c r="K45" s="412"/>
      <c r="L45" s="480" t="s">
        <v>206</v>
      </c>
    </row>
    <row r="46" spans="1:12" ht="15">
      <c r="A46" s="434" t="s">
        <v>192</v>
      </c>
      <c r="B46" s="413">
        <v>2</v>
      </c>
      <c r="C46" s="15" t="str">
        <f>E38</f>
        <v>Willem II / RKC</v>
      </c>
      <c r="D46" s="27"/>
      <c r="E46" s="16"/>
      <c r="F46" s="28" t="str">
        <f>E40</f>
        <v>PEC Zwolle</v>
      </c>
      <c r="G46" s="29"/>
      <c r="H46" s="71"/>
      <c r="I46" s="413"/>
      <c r="J46" s="95" t="s">
        <v>14</v>
      </c>
      <c r="K46" s="413"/>
      <c r="L46" s="481" t="s">
        <v>207</v>
      </c>
    </row>
    <row r="47" spans="1:12" ht="15.75" thickBot="1">
      <c r="A47" s="434" t="s">
        <v>192</v>
      </c>
      <c r="B47" s="414">
        <v>3</v>
      </c>
      <c r="C47" s="329" t="str">
        <f>E39</f>
        <v>Sparta Rotterdam</v>
      </c>
      <c r="D47" s="330"/>
      <c r="E47" s="331"/>
      <c r="F47" s="332" t="str">
        <f>E41</f>
        <v>Lierse SK</v>
      </c>
      <c r="G47" s="330"/>
      <c r="H47" s="333"/>
      <c r="I47" s="414"/>
      <c r="J47" s="334" t="s">
        <v>14</v>
      </c>
      <c r="K47" s="414"/>
      <c r="L47" s="482" t="s">
        <v>208</v>
      </c>
    </row>
    <row r="48" spans="1:12" ht="15">
      <c r="A48" s="434" t="s">
        <v>193</v>
      </c>
      <c r="B48" s="412">
        <v>1</v>
      </c>
      <c r="C48" s="323" t="str">
        <f>E42</f>
        <v>FC Den Bosch</v>
      </c>
      <c r="D48" s="322"/>
      <c r="E48" s="322"/>
      <c r="F48" s="323" t="str">
        <f>E40</f>
        <v>PEC Zwolle</v>
      </c>
      <c r="G48" s="322"/>
      <c r="H48" s="324"/>
      <c r="I48" s="325"/>
      <c r="J48" s="325" t="s">
        <v>14</v>
      </c>
      <c r="K48" s="412"/>
      <c r="L48" s="480" t="s">
        <v>208</v>
      </c>
    </row>
    <row r="49" spans="1:12" ht="15">
      <c r="A49" s="434" t="s">
        <v>193</v>
      </c>
      <c r="B49" s="413">
        <v>2</v>
      </c>
      <c r="C49" s="10" t="str">
        <f>E41</f>
        <v>Lierse SK</v>
      </c>
      <c r="D49" s="27"/>
      <c r="E49" s="16"/>
      <c r="F49" s="10" t="str">
        <f>E37</f>
        <v>Vitesse/AGOVV</v>
      </c>
      <c r="G49" s="39"/>
      <c r="H49" s="72"/>
      <c r="I49" s="413"/>
      <c r="J49" s="95" t="s">
        <v>14</v>
      </c>
      <c r="K49" s="413"/>
      <c r="L49" s="481" t="s">
        <v>206</v>
      </c>
    </row>
    <row r="50" spans="1:12" ht="15.75" thickBot="1">
      <c r="A50" s="434" t="s">
        <v>193</v>
      </c>
      <c r="B50" s="414">
        <v>3</v>
      </c>
      <c r="C50" s="332" t="str">
        <f>E38</f>
        <v>Willem II / RKC</v>
      </c>
      <c r="D50" s="61"/>
      <c r="E50" s="61"/>
      <c r="F50" s="332" t="str">
        <f>E39</f>
        <v>Sparta Rotterdam</v>
      </c>
      <c r="G50" s="330"/>
      <c r="H50" s="333"/>
      <c r="I50" s="334"/>
      <c r="J50" s="334" t="s">
        <v>14</v>
      </c>
      <c r="K50" s="414"/>
      <c r="L50" s="482" t="s">
        <v>207</v>
      </c>
    </row>
    <row r="51" spans="1:12" ht="15">
      <c r="A51" s="448" t="s">
        <v>194</v>
      </c>
      <c r="B51" s="336">
        <v>1</v>
      </c>
      <c r="C51" s="337" t="str">
        <f>E41</f>
        <v>Lierse SK</v>
      </c>
      <c r="D51" s="338"/>
      <c r="E51" s="339"/>
      <c r="F51" s="337" t="str">
        <f>E38</f>
        <v>Willem II / RKC</v>
      </c>
      <c r="G51" s="338"/>
      <c r="H51" s="339"/>
      <c r="I51" s="325"/>
      <c r="J51" s="325" t="s">
        <v>14</v>
      </c>
      <c r="K51" s="412"/>
      <c r="L51" s="480" t="s">
        <v>207</v>
      </c>
    </row>
    <row r="52" spans="1:12" ht="15">
      <c r="A52" s="448" t="s">
        <v>194</v>
      </c>
      <c r="B52" s="74">
        <v>2</v>
      </c>
      <c r="C52" s="15" t="str">
        <f>E39</f>
        <v>Sparta Rotterdam</v>
      </c>
      <c r="D52" s="27"/>
      <c r="E52" s="16"/>
      <c r="F52" s="15" t="str">
        <f>E42</f>
        <v>FC Den Bosch</v>
      </c>
      <c r="G52" s="27"/>
      <c r="H52" s="16"/>
      <c r="I52" s="413"/>
      <c r="J52" s="95" t="s">
        <v>14</v>
      </c>
      <c r="K52" s="413"/>
      <c r="L52" s="481" t="s">
        <v>208</v>
      </c>
    </row>
    <row r="53" spans="1:12" ht="15.75" thickBot="1">
      <c r="A53" s="448" t="s">
        <v>194</v>
      </c>
      <c r="B53" s="342">
        <v>3</v>
      </c>
      <c r="C53" s="332" t="str">
        <f>E40</f>
        <v>PEC Zwolle</v>
      </c>
      <c r="D53" s="330"/>
      <c r="E53" s="331"/>
      <c r="F53" s="332" t="str">
        <f>E37</f>
        <v>Vitesse/AGOVV</v>
      </c>
      <c r="G53" s="330"/>
      <c r="H53" s="331"/>
      <c r="I53" s="414"/>
      <c r="J53" s="334" t="s">
        <v>14</v>
      </c>
      <c r="K53" s="414"/>
      <c r="L53" s="482" t="s">
        <v>206</v>
      </c>
    </row>
    <row r="54" spans="1:12" ht="15">
      <c r="A54" s="448" t="s">
        <v>195</v>
      </c>
      <c r="B54" s="336">
        <v>1</v>
      </c>
      <c r="C54" s="323" t="str">
        <f>E37</f>
        <v>Vitesse/AGOVV</v>
      </c>
      <c r="D54" s="322"/>
      <c r="E54" s="343"/>
      <c r="F54" s="323" t="str">
        <f>E39</f>
        <v>Sparta Rotterdam</v>
      </c>
      <c r="G54" s="322"/>
      <c r="H54" s="343"/>
      <c r="I54" s="325"/>
      <c r="J54" s="325" t="s">
        <v>14</v>
      </c>
      <c r="K54" s="412"/>
      <c r="L54" s="480" t="s">
        <v>206</v>
      </c>
    </row>
    <row r="55" spans="1:12" ht="15">
      <c r="A55" s="448" t="s">
        <v>195</v>
      </c>
      <c r="B55" s="74">
        <v>2</v>
      </c>
      <c r="C55" s="15" t="str">
        <f>E40</f>
        <v>PEC Zwolle</v>
      </c>
      <c r="D55" s="27"/>
      <c r="E55" s="16"/>
      <c r="F55" s="15" t="str">
        <f>E41</f>
        <v>Lierse SK</v>
      </c>
      <c r="G55" s="27"/>
      <c r="H55" s="16"/>
      <c r="I55" s="413"/>
      <c r="J55" s="95" t="s">
        <v>14</v>
      </c>
      <c r="K55" s="413"/>
      <c r="L55" s="481" t="s">
        <v>207</v>
      </c>
    </row>
    <row r="56" spans="1:12" ht="15.75" thickBot="1">
      <c r="A56" s="448" t="s">
        <v>195</v>
      </c>
      <c r="B56" s="342">
        <v>3</v>
      </c>
      <c r="C56" s="332" t="str">
        <f>E42</f>
        <v>FC Den Bosch</v>
      </c>
      <c r="D56" s="330"/>
      <c r="E56" s="331"/>
      <c r="F56" s="332" t="str">
        <f>E38</f>
        <v>Willem II / RKC</v>
      </c>
      <c r="G56" s="330"/>
      <c r="H56" s="331"/>
      <c r="I56" s="334"/>
      <c r="J56" s="334" t="s">
        <v>14</v>
      </c>
      <c r="K56" s="414"/>
      <c r="L56" s="482" t="s">
        <v>208</v>
      </c>
    </row>
    <row r="57" spans="1:12" ht="15">
      <c r="A57" s="448" t="s">
        <v>196</v>
      </c>
      <c r="B57" s="336">
        <v>1</v>
      </c>
      <c r="C57" s="323" t="str">
        <f>E41</f>
        <v>Lierse SK</v>
      </c>
      <c r="D57" s="322"/>
      <c r="E57" s="343"/>
      <c r="F57" s="323" t="str">
        <f>E42</f>
        <v>FC Den Bosch</v>
      </c>
      <c r="G57" s="322"/>
      <c r="H57" s="343"/>
      <c r="I57" s="325"/>
      <c r="J57" s="325" t="s">
        <v>14</v>
      </c>
      <c r="K57" s="412"/>
      <c r="L57" s="480" t="s">
        <v>208</v>
      </c>
    </row>
    <row r="58" spans="1:12" ht="15">
      <c r="A58" s="448" t="s">
        <v>196</v>
      </c>
      <c r="B58" s="74">
        <v>2</v>
      </c>
      <c r="C58" s="15" t="str">
        <f>E38</f>
        <v>Willem II / RKC</v>
      </c>
      <c r="D58" s="27"/>
      <c r="E58" s="16"/>
      <c r="F58" s="15" t="str">
        <f>E37</f>
        <v>Vitesse/AGOVV</v>
      </c>
      <c r="G58" s="27"/>
      <c r="H58" s="16"/>
      <c r="I58" s="413"/>
      <c r="J58" s="95" t="s">
        <v>14</v>
      </c>
      <c r="K58" s="413"/>
      <c r="L58" s="481" t="s">
        <v>207</v>
      </c>
    </row>
    <row r="59" spans="1:12" ht="15.75" thickBot="1">
      <c r="A59" s="448" t="s">
        <v>196</v>
      </c>
      <c r="B59" s="342">
        <v>3</v>
      </c>
      <c r="C59" s="332" t="str">
        <f>E39</f>
        <v>Sparta Rotterdam</v>
      </c>
      <c r="D59" s="330"/>
      <c r="E59" s="331"/>
      <c r="F59" s="332" t="str">
        <f>E40</f>
        <v>PEC Zwolle</v>
      </c>
      <c r="G59" s="330"/>
      <c r="H59" s="331"/>
      <c r="I59" s="334"/>
      <c r="J59" s="334" t="s">
        <v>14</v>
      </c>
      <c r="K59" s="414"/>
      <c r="L59" s="482" t="s">
        <v>206</v>
      </c>
    </row>
    <row r="62" spans="1:12" ht="24" thickBot="1">
      <c r="A62" s="422"/>
      <c r="B62" s="422"/>
      <c r="C62" s="422"/>
      <c r="D62" s="423"/>
      <c r="E62" s="620"/>
      <c r="F62" s="620"/>
      <c r="G62" s="620"/>
      <c r="H62" s="620"/>
      <c r="I62" s="424"/>
      <c r="J62" s="424"/>
      <c r="K62" s="424"/>
    </row>
    <row r="63" spans="1:12" ht="16.5" thickBot="1">
      <c r="A63" s="431" t="s">
        <v>11</v>
      </c>
      <c r="B63" s="432" t="s">
        <v>12</v>
      </c>
      <c r="C63" s="1006" t="s">
        <v>2</v>
      </c>
      <c r="D63" s="1007"/>
      <c r="E63" s="1008"/>
      <c r="F63" s="1006" t="s">
        <v>2</v>
      </c>
      <c r="G63" s="1007"/>
      <c r="H63" s="1008"/>
      <c r="I63" s="1006" t="s">
        <v>13</v>
      </c>
      <c r="J63" s="1007"/>
      <c r="K63" s="1009"/>
    </row>
    <row r="64" spans="1:12" ht="16.5" thickBot="1">
      <c r="A64" s="425"/>
      <c r="B64" s="426"/>
      <c r="C64" s="427"/>
      <c r="D64" s="427"/>
      <c r="E64" s="427"/>
      <c r="F64" s="425"/>
      <c r="G64" s="425"/>
      <c r="H64" s="427"/>
      <c r="I64" s="621"/>
      <c r="J64" s="621"/>
      <c r="K64" s="621"/>
    </row>
    <row r="65" spans="1:14" ht="24" thickTop="1">
      <c r="A65" s="1010" t="s">
        <v>197</v>
      </c>
      <c r="B65" s="1011"/>
      <c r="C65" s="1011"/>
      <c r="D65" s="1011"/>
      <c r="E65" s="1011"/>
      <c r="F65" s="1011"/>
      <c r="G65" s="1011"/>
      <c r="H65" s="1011"/>
      <c r="I65" s="1011"/>
      <c r="J65" s="1011"/>
      <c r="K65" s="1012"/>
    </row>
    <row r="66" spans="1:14" ht="19.5" thickBot="1">
      <c r="A66" s="456" t="s">
        <v>209</v>
      </c>
      <c r="B66" s="457">
        <v>1</v>
      </c>
      <c r="C66" s="623" t="str">
        <f ca="1">'Poule A'!S5</f>
        <v>Fortuna Sittard</v>
      </c>
      <c r="D66" s="623"/>
      <c r="E66" s="623"/>
      <c r="F66" s="623" t="str">
        <f ca="1">'Poule B'!S5</f>
        <v>FC Den Bosch</v>
      </c>
      <c r="G66" s="623"/>
      <c r="H66" s="623"/>
      <c r="I66" s="457"/>
      <c r="J66" s="457" t="s">
        <v>14</v>
      </c>
      <c r="K66" s="488"/>
      <c r="L66" s="296" t="s">
        <v>203</v>
      </c>
    </row>
    <row r="67" spans="1:14" ht="14.25" thickTop="1" thickBot="1"/>
    <row r="68" spans="1:14" ht="24" thickBot="1">
      <c r="A68" s="1002" t="s">
        <v>198</v>
      </c>
      <c r="B68" s="1003"/>
      <c r="C68" s="1003"/>
      <c r="D68" s="1003"/>
      <c r="E68" s="1003"/>
      <c r="F68" s="1003"/>
      <c r="G68" s="1003"/>
      <c r="H68" s="1003"/>
      <c r="I68" s="1003"/>
      <c r="J68" s="1003"/>
      <c r="K68" s="1004"/>
      <c r="L68" s="44"/>
    </row>
    <row r="69" spans="1:14" ht="18.75">
      <c r="A69" s="458" t="s">
        <v>209</v>
      </c>
      <c r="B69" s="459">
        <v>2</v>
      </c>
      <c r="C69" s="627" t="str">
        <f ca="1">'Poule A'!S6</f>
        <v>CVV Vriendenschaar</v>
      </c>
      <c r="D69" s="628"/>
      <c r="E69" s="629"/>
      <c r="F69" s="627" t="str">
        <f ca="1">'Poule B'!S6</f>
        <v>Lierse SK</v>
      </c>
      <c r="G69" s="628"/>
      <c r="H69" s="629"/>
      <c r="I69" s="459"/>
      <c r="J69" s="459" t="s">
        <v>14</v>
      </c>
      <c r="K69" s="489"/>
      <c r="L69" s="296" t="s">
        <v>204</v>
      </c>
    </row>
    <row r="70" spans="1:14" ht="15.75" thickBot="1">
      <c r="L70" s="39"/>
    </row>
    <row r="71" spans="1:14" ht="24" thickBot="1">
      <c r="A71" s="1002" t="s">
        <v>199</v>
      </c>
      <c r="B71" s="1003"/>
      <c r="C71" s="1003"/>
      <c r="D71" s="1003"/>
      <c r="E71" s="1003"/>
      <c r="F71" s="1003"/>
      <c r="G71" s="1003"/>
      <c r="H71" s="1003"/>
      <c r="I71" s="1003"/>
      <c r="J71" s="1003"/>
      <c r="K71" s="1004"/>
      <c r="L71" s="39"/>
      <c r="N71" s="145"/>
    </row>
    <row r="72" spans="1:14" ht="18.75">
      <c r="A72" s="458" t="s">
        <v>209</v>
      </c>
      <c r="B72" s="459">
        <v>3</v>
      </c>
      <c r="C72" s="627" t="str">
        <f ca="1">'Poule A'!S7</f>
        <v>NAC Breda</v>
      </c>
      <c r="D72" s="628"/>
      <c r="E72" s="629"/>
      <c r="F72" s="627" t="str">
        <f ca="1">'Poule B'!S7</f>
        <v>PEC Zwolle</v>
      </c>
      <c r="G72" s="628"/>
      <c r="H72" s="629"/>
      <c r="I72" s="459"/>
      <c r="J72" s="459" t="s">
        <v>14</v>
      </c>
      <c r="K72" s="489"/>
      <c r="L72" s="479" t="s">
        <v>205</v>
      </c>
    </row>
    <row r="73" spans="1:14" ht="13.5" thickBot="1">
      <c r="L73" s="44"/>
    </row>
    <row r="74" spans="1:14" ht="24" thickBot="1">
      <c r="A74" s="1002" t="s">
        <v>200</v>
      </c>
      <c r="B74" s="1003"/>
      <c r="C74" s="1003"/>
      <c r="D74" s="1003"/>
      <c r="E74" s="1003"/>
      <c r="F74" s="1003"/>
      <c r="G74" s="1003"/>
      <c r="H74" s="1003"/>
      <c r="I74" s="1003"/>
      <c r="J74" s="1003"/>
      <c r="K74" s="1004"/>
      <c r="L74" s="44"/>
    </row>
    <row r="75" spans="1:14" ht="18.75">
      <c r="A75" s="458" t="s">
        <v>210</v>
      </c>
      <c r="B75" s="459">
        <v>1</v>
      </c>
      <c r="C75" s="640" t="str">
        <f ca="1">'Poule A'!S4</f>
        <v>RC Genk</v>
      </c>
      <c r="D75" s="641"/>
      <c r="E75" s="642"/>
      <c r="F75" s="640" t="str">
        <f ca="1">'Poule B'!S4</f>
        <v>Willem II / RKC</v>
      </c>
      <c r="G75" s="641"/>
      <c r="H75" s="642"/>
      <c r="I75" s="459"/>
      <c r="J75" s="459" t="s">
        <v>14</v>
      </c>
      <c r="K75" s="489"/>
      <c r="L75" s="480" t="s">
        <v>208</v>
      </c>
    </row>
    <row r="76" spans="1:14" ht="13.5" thickBot="1">
      <c r="L76" s="44"/>
    </row>
    <row r="77" spans="1:14" ht="24" thickBot="1">
      <c r="A77" s="1002" t="s">
        <v>201</v>
      </c>
      <c r="B77" s="1003"/>
      <c r="C77" s="1003"/>
      <c r="D77" s="1003"/>
      <c r="E77" s="1003"/>
      <c r="F77" s="1003"/>
      <c r="G77" s="1003"/>
      <c r="H77" s="1003"/>
      <c r="I77" s="1003"/>
      <c r="J77" s="1003"/>
      <c r="K77" s="1004"/>
      <c r="L77" s="44"/>
    </row>
    <row r="78" spans="1:14" ht="19.5" thickBot="1">
      <c r="A78" s="458" t="s">
        <v>210</v>
      </c>
      <c r="B78" s="459">
        <v>2</v>
      </c>
      <c r="C78" s="627" t="str">
        <f ca="1">'Poule A'!S3</f>
        <v>Roda JC</v>
      </c>
      <c r="D78" s="628"/>
      <c r="E78" s="629"/>
      <c r="F78" s="627" t="str">
        <f ca="1">'Poule B'!S3</f>
        <v>Vitesse/AGOVV</v>
      </c>
      <c r="G78" s="628"/>
      <c r="H78" s="629"/>
      <c r="I78" s="459"/>
      <c r="J78" s="459" t="s">
        <v>14</v>
      </c>
      <c r="K78" s="489"/>
      <c r="L78" s="482" t="s">
        <v>206</v>
      </c>
    </row>
    <row r="79" spans="1:14" ht="21" thickBot="1">
      <c r="A79" s="44"/>
      <c r="B79" s="44"/>
      <c r="C79" s="44"/>
      <c r="D79" s="44"/>
      <c r="E79" s="619"/>
      <c r="F79" s="619"/>
      <c r="G79" s="619"/>
      <c r="H79" s="619"/>
      <c r="I79" s="44"/>
      <c r="J79" s="44"/>
      <c r="K79" s="44"/>
      <c r="L79" s="39"/>
    </row>
    <row r="80" spans="1:14" ht="24" thickBot="1">
      <c r="A80" s="1002" t="s">
        <v>62</v>
      </c>
      <c r="B80" s="1003"/>
      <c r="C80" s="1003"/>
      <c r="D80" s="1003"/>
      <c r="E80" s="1003"/>
      <c r="F80" s="1003"/>
      <c r="G80" s="1003"/>
      <c r="H80" s="1003"/>
      <c r="I80" s="1003"/>
      <c r="J80" s="1003"/>
      <c r="K80" s="1004"/>
      <c r="L80" s="39"/>
    </row>
    <row r="81" spans="1:12" ht="19.5" thickBot="1">
      <c r="A81" s="460" t="s">
        <v>211</v>
      </c>
      <c r="B81" s="461">
        <v>1</v>
      </c>
      <c r="C81" s="987" t="str">
        <f ca="1">'Poule A'!S2</f>
        <v>AZ</v>
      </c>
      <c r="D81" s="988"/>
      <c r="E81" s="989"/>
      <c r="F81" s="987" t="str">
        <f ca="1">'Poule B'!S2</f>
        <v>Sparta Rotterdam</v>
      </c>
      <c r="G81" s="988"/>
      <c r="H81" s="989"/>
      <c r="I81" s="461"/>
      <c r="J81" s="461" t="s">
        <v>14</v>
      </c>
      <c r="K81" s="490"/>
      <c r="L81" s="481" t="s">
        <v>207</v>
      </c>
    </row>
    <row r="82" spans="1:12" ht="23.25">
      <c r="A82" s="996"/>
      <c r="B82" s="996"/>
      <c r="C82" s="996"/>
      <c r="D82" s="996"/>
      <c r="E82" s="996"/>
      <c r="F82" s="996"/>
      <c r="G82" s="996"/>
      <c r="H82" s="996"/>
      <c r="I82" s="996"/>
      <c r="J82" s="996"/>
      <c r="K82" s="996"/>
      <c r="L82" s="39"/>
    </row>
    <row r="83" spans="1:12" ht="18.75">
      <c r="A83" s="485"/>
      <c r="B83" s="486"/>
      <c r="C83" s="487"/>
      <c r="D83" s="487"/>
      <c r="E83" s="487"/>
      <c r="F83" s="487"/>
      <c r="G83" s="487"/>
      <c r="H83" s="487"/>
      <c r="I83" s="486"/>
      <c r="J83" s="486"/>
      <c r="K83" s="486"/>
      <c r="L83" s="44"/>
    </row>
    <row r="84" spans="1:12" ht="20.25">
      <c r="A84" s="44"/>
      <c r="B84" s="44"/>
      <c r="C84" s="44"/>
      <c r="D84" s="44"/>
      <c r="E84" s="619"/>
      <c r="F84" s="619"/>
      <c r="G84" s="619"/>
      <c r="H84" s="619"/>
      <c r="I84" s="44"/>
      <c r="J84" s="44"/>
      <c r="K84" s="44"/>
      <c r="L84" s="44"/>
    </row>
    <row r="85" spans="1:12" ht="23.25">
      <c r="A85" s="996"/>
      <c r="B85" s="996"/>
      <c r="C85" s="996"/>
      <c r="D85" s="996"/>
      <c r="E85" s="996"/>
      <c r="F85" s="996"/>
      <c r="G85" s="996"/>
      <c r="H85" s="996"/>
      <c r="I85" s="996"/>
      <c r="J85" s="996"/>
      <c r="K85" s="996"/>
      <c r="L85" s="44"/>
    </row>
    <row r="86" spans="1:12" ht="18.75">
      <c r="A86" s="485"/>
      <c r="B86" s="486"/>
      <c r="C86" s="487"/>
      <c r="D86" s="487"/>
      <c r="E86" s="487"/>
      <c r="F86" s="487"/>
      <c r="G86" s="487"/>
      <c r="H86" s="487"/>
      <c r="I86" s="486"/>
      <c r="J86" s="486"/>
      <c r="K86" s="486"/>
      <c r="L86" s="411"/>
    </row>
    <row r="87" spans="1:12" ht="15.75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11"/>
      <c r="L87" s="44"/>
    </row>
    <row r="88" spans="1:12" ht="18">
      <c r="A88" s="39"/>
      <c r="B88" s="428"/>
      <c r="C88" s="986"/>
      <c r="D88" s="986"/>
      <c r="E88" s="986"/>
      <c r="F88" s="986"/>
      <c r="G88" s="986"/>
      <c r="H88" s="986"/>
      <c r="I88" s="428"/>
      <c r="J88" s="428"/>
      <c r="K88" s="428"/>
      <c r="L88" s="110"/>
    </row>
    <row r="101" spans="1:5" ht="34.5">
      <c r="A101" s="253"/>
      <c r="B101" s="253"/>
      <c r="C101" s="35"/>
    </row>
    <row r="102" spans="1:5" ht="34.5">
      <c r="A102" s="253"/>
      <c r="B102" s="253"/>
      <c r="C102" s="35"/>
      <c r="E102" s="35"/>
    </row>
    <row r="103" spans="1:5" ht="34.5">
      <c r="A103" s="253"/>
      <c r="B103" s="253"/>
      <c r="C103" s="35"/>
      <c r="E103" s="35"/>
    </row>
    <row r="104" spans="1:5" ht="34.5">
      <c r="A104" s="253"/>
      <c r="B104" s="253"/>
      <c r="C104" s="35"/>
      <c r="E104" s="2"/>
    </row>
    <row r="105" spans="1:5" ht="34.5">
      <c r="A105" s="253"/>
      <c r="B105" s="253"/>
      <c r="C105" s="35"/>
      <c r="E105" s="2"/>
    </row>
    <row r="106" spans="1:5" ht="34.5">
      <c r="A106" s="253"/>
      <c r="B106" s="253"/>
      <c r="C106" s="35"/>
      <c r="E106" s="2"/>
    </row>
    <row r="107" spans="1:5" ht="15">
      <c r="A107" s="2"/>
      <c r="B107" s="35"/>
      <c r="C107" s="35"/>
      <c r="E107" s="2"/>
    </row>
    <row r="108" spans="1:5" ht="15">
      <c r="A108" s="2"/>
      <c r="E108" s="2"/>
    </row>
    <row r="109" spans="1:5" ht="15">
      <c r="A109" s="2"/>
      <c r="E109" s="2"/>
    </row>
    <row r="110" spans="1:5" ht="15">
      <c r="A110" s="2"/>
      <c r="E110" s="35"/>
    </row>
    <row r="111" spans="1:5" ht="15">
      <c r="A111" s="2"/>
      <c r="E111" s="35"/>
    </row>
    <row r="112" spans="1:5" ht="15">
      <c r="A112" s="2"/>
      <c r="E112" s="35"/>
    </row>
    <row r="113" spans="1:5" ht="15">
      <c r="A113" s="2"/>
      <c r="E113" s="2"/>
    </row>
    <row r="114" spans="1:5" ht="15">
      <c r="A114" s="2"/>
      <c r="E114" s="2"/>
    </row>
    <row r="115" spans="1:5" ht="15">
      <c r="A115" s="2"/>
      <c r="E115" s="2"/>
    </row>
    <row r="116" spans="1:5" ht="15">
      <c r="E116" s="2"/>
    </row>
    <row r="117" spans="1:5" ht="15">
      <c r="E117" s="2"/>
    </row>
    <row r="118" spans="1:5" ht="15">
      <c r="E118" s="2"/>
    </row>
  </sheetData>
  <mergeCells count="53">
    <mergeCell ref="C75:E75"/>
    <mergeCell ref="F75:H75"/>
    <mergeCell ref="A77:K77"/>
    <mergeCell ref="E79:H79"/>
    <mergeCell ref="A80:K80"/>
    <mergeCell ref="C78:E78"/>
    <mergeCell ref="F78:H78"/>
    <mergeCell ref="E84:H84"/>
    <mergeCell ref="A85:K85"/>
    <mergeCell ref="E62:H62"/>
    <mergeCell ref="C63:E63"/>
    <mergeCell ref="F63:H63"/>
    <mergeCell ref="I63:K63"/>
    <mergeCell ref="I64:K64"/>
    <mergeCell ref="A65:K65"/>
    <mergeCell ref="C66:E66"/>
    <mergeCell ref="F66:H66"/>
    <mergeCell ref="A68:K68"/>
    <mergeCell ref="C69:E69"/>
    <mergeCell ref="F69:H69"/>
    <mergeCell ref="A71:K71"/>
    <mergeCell ref="C72:E72"/>
    <mergeCell ref="F72:H72"/>
    <mergeCell ref="A74:K74"/>
    <mergeCell ref="J10:K10"/>
    <mergeCell ref="E41:H41"/>
    <mergeCell ref="E42:H42"/>
    <mergeCell ref="J42:K42"/>
    <mergeCell ref="J41:K41"/>
    <mergeCell ref="J38:K38"/>
    <mergeCell ref="J39:K39"/>
    <mergeCell ref="J40:K40"/>
    <mergeCell ref="A1:K1"/>
    <mergeCell ref="H3:I3"/>
    <mergeCell ref="J5:K5"/>
    <mergeCell ref="A4:K4"/>
    <mergeCell ref="J6:K6"/>
    <mergeCell ref="J7:K7"/>
    <mergeCell ref="C88:E88"/>
    <mergeCell ref="F88:H88"/>
    <mergeCell ref="C81:E81"/>
    <mergeCell ref="F81:H81"/>
    <mergeCell ref="A33:K33"/>
    <mergeCell ref="E38:H38"/>
    <mergeCell ref="E39:H39"/>
    <mergeCell ref="E40:H40"/>
    <mergeCell ref="J8:K8"/>
    <mergeCell ref="J9:K9"/>
    <mergeCell ref="H35:I35"/>
    <mergeCell ref="A36:K36"/>
    <mergeCell ref="E37:H37"/>
    <mergeCell ref="J37:K37"/>
    <mergeCell ref="A82:K82"/>
  </mergeCells>
  <phoneticPr fontId="8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0"/>
  <sheetViews>
    <sheetView topLeftCell="AM1" workbookViewId="0">
      <selection activeCell="AL17" sqref="AL17"/>
    </sheetView>
  </sheetViews>
  <sheetFormatPr defaultRowHeight="12.75"/>
  <cols>
    <col min="1" max="1" width="15.85546875" customWidth="1"/>
    <col min="2" max="2" width="36.28515625" customWidth="1"/>
    <col min="3" max="3" width="25.140625" customWidth="1"/>
    <col min="5" max="5" width="15.85546875" customWidth="1"/>
    <col min="6" max="6" width="36.28515625" customWidth="1"/>
    <col min="7" max="7" width="25.140625" customWidth="1"/>
    <col min="9" max="9" width="15.85546875" customWidth="1"/>
    <col min="10" max="10" width="36.28515625" customWidth="1"/>
    <col min="11" max="11" width="25.140625" customWidth="1"/>
    <col min="13" max="13" width="15.85546875" customWidth="1"/>
    <col min="14" max="14" width="36.28515625" customWidth="1"/>
    <col min="15" max="15" width="25.140625" customWidth="1"/>
    <col min="17" max="17" width="15.85546875" customWidth="1"/>
    <col min="18" max="18" width="36.28515625" customWidth="1"/>
    <col min="19" max="19" width="25.140625" customWidth="1"/>
    <col min="21" max="21" width="15.85546875" customWidth="1"/>
    <col min="22" max="22" width="36.28515625" customWidth="1"/>
    <col min="23" max="23" width="25.140625" customWidth="1"/>
    <col min="25" max="25" width="15.85546875" customWidth="1"/>
    <col min="26" max="26" width="36.28515625" customWidth="1"/>
    <col min="27" max="27" width="25.140625" customWidth="1"/>
    <col min="29" max="29" width="15.85546875" customWidth="1"/>
    <col min="30" max="30" width="36.28515625" customWidth="1"/>
    <col min="31" max="31" width="25.140625" customWidth="1"/>
    <col min="33" max="33" width="15.85546875" customWidth="1"/>
    <col min="34" max="34" width="36.28515625" customWidth="1"/>
    <col min="35" max="35" width="25.140625" customWidth="1"/>
    <col min="37" max="37" width="15.85546875" customWidth="1"/>
    <col min="38" max="38" width="36.28515625" customWidth="1"/>
    <col min="39" max="39" width="25.140625" customWidth="1"/>
    <col min="41" max="41" width="15.85546875" customWidth="1"/>
    <col min="42" max="42" width="36.28515625" customWidth="1"/>
    <col min="43" max="43" width="25.140625" customWidth="1"/>
    <col min="45" max="45" width="15.85546875" customWidth="1"/>
    <col min="46" max="46" width="36.28515625" customWidth="1"/>
    <col min="47" max="47" width="25.140625" customWidth="1"/>
  </cols>
  <sheetData>
    <row r="1" spans="1:47" ht="20.100000000000001" customHeight="1">
      <c r="A1" s="1013" t="str">
        <f>'Poule A'!A5</f>
        <v>AZ</v>
      </c>
      <c r="B1" s="1014"/>
      <c r="C1" s="1015"/>
      <c r="D1" s="165"/>
      <c r="E1" s="1013" t="str">
        <f>'Poule A'!A6</f>
        <v>Roda JC</v>
      </c>
      <c r="F1" s="1014"/>
      <c r="G1" s="1015"/>
      <c r="I1" s="1013" t="str">
        <f>'Poule A'!A7</f>
        <v>NAC Breda</v>
      </c>
      <c r="J1" s="1014"/>
      <c r="K1" s="1015"/>
      <c r="M1" s="1013" t="str">
        <f>'Poule A'!A8</f>
        <v>Fortuna Sittard</v>
      </c>
      <c r="N1" s="1014"/>
      <c r="O1" s="1015"/>
      <c r="Q1" s="1013" t="str">
        <f>'Poule A'!A9</f>
        <v>RC Genk</v>
      </c>
      <c r="R1" s="1014"/>
      <c r="S1" s="1015"/>
      <c r="U1" s="1013" t="str">
        <f>'Poule A'!A10</f>
        <v>CVV Vriendenschaar</v>
      </c>
      <c r="V1" s="1014"/>
      <c r="W1" s="1015"/>
      <c r="Y1" s="1013" t="str">
        <f>'Poule B'!A5</f>
        <v>Vitesse/AGOVV</v>
      </c>
      <c r="Z1" s="1014"/>
      <c r="AA1" s="1015"/>
      <c r="AC1" s="1013" t="str">
        <f>'Poule B'!A6</f>
        <v>Willem II / RKC</v>
      </c>
      <c r="AD1" s="1014"/>
      <c r="AE1" s="1015"/>
      <c r="AG1" s="1013" t="str">
        <f>'Poule B'!A7</f>
        <v>Sparta Rotterdam</v>
      </c>
      <c r="AH1" s="1014"/>
      <c r="AI1" s="1015"/>
      <c r="AK1" s="1013" t="str">
        <f>'Poule B'!A8</f>
        <v>PEC Zwolle</v>
      </c>
      <c r="AL1" s="1014"/>
      <c r="AM1" s="1015"/>
      <c r="AN1" s="145"/>
      <c r="AO1" s="1013" t="str">
        <f>'Poule B'!A9</f>
        <v>Lierse SK</v>
      </c>
      <c r="AP1" s="1014"/>
      <c r="AQ1" s="1015"/>
      <c r="AS1" s="1013" t="str">
        <f>'Poule B'!A10</f>
        <v>FC Den Bosch</v>
      </c>
      <c r="AT1" s="1014"/>
      <c r="AU1" s="1015"/>
    </row>
    <row r="2" spans="1:47" ht="20.100000000000001" customHeight="1" thickBot="1">
      <c r="A2" s="1016"/>
      <c r="B2" s="1017"/>
      <c r="C2" s="1018"/>
      <c r="D2" s="165"/>
      <c r="E2" s="1016"/>
      <c r="F2" s="1017"/>
      <c r="G2" s="1018"/>
      <c r="I2" s="1016"/>
      <c r="J2" s="1017"/>
      <c r="K2" s="1018"/>
      <c r="M2" s="1016"/>
      <c r="N2" s="1017"/>
      <c r="O2" s="1018"/>
      <c r="Q2" s="1016"/>
      <c r="R2" s="1017"/>
      <c r="S2" s="1018"/>
      <c r="U2" s="1016"/>
      <c r="V2" s="1017"/>
      <c r="W2" s="1018"/>
      <c r="Y2" s="1016"/>
      <c r="Z2" s="1017"/>
      <c r="AA2" s="1018"/>
      <c r="AC2" s="1016"/>
      <c r="AD2" s="1017"/>
      <c r="AE2" s="1018"/>
      <c r="AG2" s="1016"/>
      <c r="AH2" s="1017"/>
      <c r="AI2" s="1018"/>
      <c r="AK2" s="1016"/>
      <c r="AL2" s="1017"/>
      <c r="AM2" s="1018"/>
      <c r="AO2" s="1016"/>
      <c r="AP2" s="1017"/>
      <c r="AQ2" s="1018"/>
      <c r="AS2" s="1016"/>
      <c r="AT2" s="1017"/>
      <c r="AU2" s="1018"/>
    </row>
    <row r="3" spans="1:47" ht="20.100000000000001" customHeight="1" thickBot="1">
      <c r="A3">
        <v>1</v>
      </c>
      <c r="E3">
        <v>2</v>
      </c>
      <c r="I3">
        <v>3</v>
      </c>
      <c r="M3">
        <v>4</v>
      </c>
      <c r="Q3">
        <v>5</v>
      </c>
      <c r="U3">
        <v>6</v>
      </c>
      <c r="Y3">
        <v>7</v>
      </c>
      <c r="AC3">
        <v>8</v>
      </c>
      <c r="AE3" s="92" t="s">
        <v>50</v>
      </c>
      <c r="AG3">
        <v>9</v>
      </c>
      <c r="AI3" s="92" t="s">
        <v>50</v>
      </c>
      <c r="AK3">
        <v>10</v>
      </c>
      <c r="AO3">
        <v>11</v>
      </c>
      <c r="AS3">
        <v>12</v>
      </c>
    </row>
    <row r="4" spans="1:47" ht="21.95" customHeight="1">
      <c r="A4" s="162" t="s">
        <v>47</v>
      </c>
      <c r="B4" s="163" t="s">
        <v>17</v>
      </c>
      <c r="C4" s="164" t="s">
        <v>48</v>
      </c>
      <c r="E4" s="162" t="s">
        <v>47</v>
      </c>
      <c r="F4" s="163" t="s">
        <v>17</v>
      </c>
      <c r="G4" s="164" t="s">
        <v>48</v>
      </c>
      <c r="I4" s="162" t="s">
        <v>47</v>
      </c>
      <c r="J4" s="163" t="s">
        <v>17</v>
      </c>
      <c r="K4" s="164" t="s">
        <v>48</v>
      </c>
      <c r="M4" s="162" t="s">
        <v>47</v>
      </c>
      <c r="N4" s="163" t="s">
        <v>17</v>
      </c>
      <c r="O4" s="164" t="s">
        <v>48</v>
      </c>
      <c r="Q4" s="162" t="s">
        <v>47</v>
      </c>
      <c r="R4" s="163" t="s">
        <v>17</v>
      </c>
      <c r="S4" s="164" t="s">
        <v>48</v>
      </c>
      <c r="U4" s="162" t="s">
        <v>47</v>
      </c>
      <c r="V4" s="163" t="s">
        <v>17</v>
      </c>
      <c r="W4" s="164" t="s">
        <v>48</v>
      </c>
      <c r="Y4" s="162" t="s">
        <v>47</v>
      </c>
      <c r="Z4" s="163" t="s">
        <v>17</v>
      </c>
      <c r="AA4" s="164" t="s">
        <v>48</v>
      </c>
      <c r="AC4" s="162" t="s">
        <v>47</v>
      </c>
      <c r="AD4" s="163" t="s">
        <v>17</v>
      </c>
      <c r="AE4" s="164" t="s">
        <v>48</v>
      </c>
      <c r="AG4" s="162" t="s">
        <v>47</v>
      </c>
      <c r="AH4" s="163" t="s">
        <v>17</v>
      </c>
      <c r="AI4" s="164" t="s">
        <v>48</v>
      </c>
      <c r="AK4" s="162" t="s">
        <v>47</v>
      </c>
      <c r="AL4" s="163" t="s">
        <v>17</v>
      </c>
      <c r="AM4" s="164" t="s">
        <v>48</v>
      </c>
      <c r="AO4" s="162" t="s">
        <v>47</v>
      </c>
      <c r="AP4" s="163" t="s">
        <v>17</v>
      </c>
      <c r="AQ4" s="164" t="s">
        <v>48</v>
      </c>
      <c r="AS4" s="162" t="s">
        <v>47</v>
      </c>
      <c r="AT4" s="163" t="s">
        <v>17</v>
      </c>
      <c r="AU4" s="164" t="s">
        <v>48</v>
      </c>
    </row>
    <row r="5" spans="1:47" ht="21.95" customHeight="1">
      <c r="A5" s="45"/>
      <c r="B5" s="45"/>
      <c r="C5" s="45"/>
      <c r="E5" s="45"/>
      <c r="F5" s="45"/>
      <c r="G5" s="45"/>
      <c r="I5" s="169"/>
      <c r="J5" s="169"/>
      <c r="K5" s="169"/>
      <c r="M5" s="169"/>
      <c r="N5" s="169"/>
      <c r="O5" s="169"/>
      <c r="Q5" s="169"/>
      <c r="R5" s="169"/>
      <c r="S5" s="169"/>
      <c r="U5" s="169"/>
      <c r="V5" s="169"/>
      <c r="W5" s="169"/>
      <c r="Y5" s="169"/>
      <c r="Z5" s="169"/>
      <c r="AA5" s="169"/>
      <c r="AC5" s="169"/>
      <c r="AD5" s="169"/>
      <c r="AE5" s="169"/>
      <c r="AG5" s="169"/>
      <c r="AH5" s="169"/>
      <c r="AI5" s="169"/>
      <c r="AK5" s="169"/>
      <c r="AL5" s="169"/>
      <c r="AM5" s="169"/>
      <c r="AO5" s="169"/>
      <c r="AP5" s="169"/>
      <c r="AQ5" s="169"/>
      <c r="AS5" s="169"/>
      <c r="AT5" s="169"/>
      <c r="AU5" s="169"/>
    </row>
    <row r="6" spans="1:47" ht="21.95" customHeight="1">
      <c r="A6" s="13">
        <v>1</v>
      </c>
      <c r="B6" s="26"/>
      <c r="C6" s="166"/>
      <c r="E6" s="13">
        <v>1</v>
      </c>
      <c r="F6" s="169"/>
      <c r="G6" s="170"/>
      <c r="I6" s="94">
        <v>1</v>
      </c>
      <c r="J6" s="169" t="s">
        <v>159</v>
      </c>
      <c r="K6" s="170">
        <v>34025</v>
      </c>
      <c r="M6" s="94">
        <v>1</v>
      </c>
      <c r="N6" s="169"/>
      <c r="O6" s="170"/>
      <c r="Q6" s="94">
        <v>1</v>
      </c>
      <c r="R6" s="169"/>
      <c r="S6" s="170"/>
      <c r="U6" s="94">
        <v>1</v>
      </c>
      <c r="V6" s="169" t="s">
        <v>89</v>
      </c>
      <c r="W6" s="170"/>
      <c r="Y6" s="94">
        <v>1</v>
      </c>
      <c r="Z6" s="169"/>
      <c r="AA6" s="170"/>
      <c r="AC6" s="94">
        <v>1</v>
      </c>
      <c r="AD6" s="169"/>
      <c r="AE6" s="170"/>
      <c r="AG6" s="94">
        <v>1</v>
      </c>
      <c r="AH6" s="169"/>
      <c r="AI6" s="170"/>
      <c r="AK6" s="94">
        <v>1</v>
      </c>
      <c r="AL6" s="169"/>
      <c r="AM6" s="170"/>
      <c r="AO6" s="94">
        <v>1</v>
      </c>
      <c r="AP6" s="169"/>
      <c r="AQ6" s="170"/>
      <c r="AS6" s="94">
        <v>1</v>
      </c>
      <c r="AT6" s="169"/>
      <c r="AU6" s="170"/>
    </row>
    <row r="7" spans="1:47" ht="21.95" customHeight="1">
      <c r="A7" s="13">
        <v>2</v>
      </c>
      <c r="B7" s="26"/>
      <c r="C7" s="166"/>
      <c r="E7" s="13">
        <v>2</v>
      </c>
      <c r="F7" s="169"/>
      <c r="G7" s="170"/>
      <c r="I7" s="94">
        <v>2</v>
      </c>
      <c r="J7" s="169" t="s">
        <v>160</v>
      </c>
      <c r="K7" s="170">
        <v>34934</v>
      </c>
      <c r="M7" s="94">
        <v>2</v>
      </c>
      <c r="N7" s="169"/>
      <c r="O7" s="170"/>
      <c r="Q7" s="94">
        <v>2</v>
      </c>
      <c r="R7" s="169"/>
      <c r="S7" s="170"/>
      <c r="U7" s="94">
        <v>2</v>
      </c>
      <c r="V7" s="169" t="s">
        <v>90</v>
      </c>
      <c r="W7" s="170"/>
      <c r="Y7" s="94">
        <v>2</v>
      </c>
      <c r="Z7" s="169"/>
      <c r="AA7" s="170"/>
      <c r="AC7" s="94">
        <v>2</v>
      </c>
      <c r="AD7" s="169"/>
      <c r="AE7" s="170"/>
      <c r="AG7" s="94">
        <v>2</v>
      </c>
      <c r="AH7" s="169"/>
      <c r="AI7" s="170"/>
      <c r="AK7" s="94">
        <v>2</v>
      </c>
      <c r="AL7" s="169"/>
      <c r="AM7" s="170"/>
      <c r="AO7" s="94">
        <v>2</v>
      </c>
      <c r="AP7" s="169"/>
      <c r="AQ7" s="170"/>
      <c r="AS7" s="94">
        <v>2</v>
      </c>
      <c r="AT7" s="169"/>
      <c r="AU7" s="170"/>
    </row>
    <row r="8" spans="1:47" ht="21.95" customHeight="1">
      <c r="A8" s="13">
        <v>3</v>
      </c>
      <c r="B8" s="26"/>
      <c r="C8" s="166"/>
      <c r="E8" s="13">
        <v>3</v>
      </c>
      <c r="F8" s="169"/>
      <c r="G8" s="170"/>
      <c r="I8" s="94">
        <v>3</v>
      </c>
      <c r="J8" s="169" t="s">
        <v>161</v>
      </c>
      <c r="K8" s="170">
        <v>34041</v>
      </c>
      <c r="M8" s="94">
        <v>3</v>
      </c>
      <c r="N8" s="169"/>
      <c r="O8" s="170"/>
      <c r="Q8" s="94">
        <v>3</v>
      </c>
      <c r="R8" s="169"/>
      <c r="S8" s="170"/>
      <c r="U8" s="94">
        <v>3</v>
      </c>
      <c r="V8" s="169" t="s">
        <v>91</v>
      </c>
      <c r="W8" s="170"/>
      <c r="Y8" s="94">
        <v>3</v>
      </c>
      <c r="Z8" s="169"/>
      <c r="AA8" s="170"/>
      <c r="AC8" s="94">
        <v>3</v>
      </c>
      <c r="AD8" s="169"/>
      <c r="AE8" s="170"/>
      <c r="AG8" s="94">
        <v>3</v>
      </c>
      <c r="AH8" s="169"/>
      <c r="AI8" s="170"/>
      <c r="AK8" s="94">
        <v>3</v>
      </c>
      <c r="AL8" s="169"/>
      <c r="AM8" s="170"/>
      <c r="AO8" s="94">
        <v>3</v>
      </c>
      <c r="AP8" s="169"/>
      <c r="AQ8" s="170"/>
      <c r="AS8" s="94">
        <v>3</v>
      </c>
      <c r="AT8" s="169"/>
      <c r="AU8" s="170"/>
    </row>
    <row r="9" spans="1:47" ht="21.95" customHeight="1">
      <c r="A9" s="13">
        <v>4</v>
      </c>
      <c r="B9" s="26"/>
      <c r="C9" s="166"/>
      <c r="E9" s="13">
        <v>4</v>
      </c>
      <c r="F9" s="169"/>
      <c r="G9" s="170"/>
      <c r="I9" s="94">
        <v>4</v>
      </c>
      <c r="J9" s="169" t="s">
        <v>162</v>
      </c>
      <c r="K9" s="170">
        <v>33987</v>
      </c>
      <c r="M9" s="94">
        <v>4</v>
      </c>
      <c r="N9" s="169"/>
      <c r="O9" s="170"/>
      <c r="Q9" s="94">
        <v>4</v>
      </c>
      <c r="R9" s="169"/>
      <c r="S9" s="170"/>
      <c r="U9" s="94">
        <v>4</v>
      </c>
      <c r="V9" s="169" t="s">
        <v>92</v>
      </c>
      <c r="W9" s="170"/>
      <c r="Y9" s="94">
        <v>4</v>
      </c>
      <c r="Z9" s="169"/>
      <c r="AA9" s="170"/>
      <c r="AC9" s="94">
        <v>4</v>
      </c>
      <c r="AD9" s="169"/>
      <c r="AE9" s="170"/>
      <c r="AG9" s="94">
        <v>4</v>
      </c>
      <c r="AH9" s="169"/>
      <c r="AI9" s="170"/>
      <c r="AK9" s="94">
        <v>4</v>
      </c>
      <c r="AL9" s="169"/>
      <c r="AM9" s="170"/>
      <c r="AO9" s="94">
        <v>4</v>
      </c>
      <c r="AP9" s="169"/>
      <c r="AQ9" s="170"/>
      <c r="AS9" s="94">
        <v>4</v>
      </c>
      <c r="AT9" s="169"/>
      <c r="AU9" s="170"/>
    </row>
    <row r="10" spans="1:47" ht="21.95" customHeight="1">
      <c r="A10" s="13">
        <v>5</v>
      </c>
      <c r="B10" s="26"/>
      <c r="C10" s="166"/>
      <c r="E10" s="13">
        <v>5</v>
      </c>
      <c r="F10" s="169"/>
      <c r="G10" s="170"/>
      <c r="I10" s="94">
        <v>5</v>
      </c>
      <c r="J10" s="169" t="s">
        <v>175</v>
      </c>
      <c r="K10" s="170">
        <v>34085</v>
      </c>
      <c r="M10" s="94">
        <v>5</v>
      </c>
      <c r="N10" s="169"/>
      <c r="O10" s="170"/>
      <c r="Q10" s="94">
        <v>5</v>
      </c>
      <c r="R10" s="169"/>
      <c r="S10" s="170"/>
      <c r="U10" s="94">
        <v>5</v>
      </c>
      <c r="V10" s="169" t="s">
        <v>93</v>
      </c>
      <c r="W10" s="170"/>
      <c r="Y10" s="94">
        <v>5</v>
      </c>
      <c r="Z10" s="169"/>
      <c r="AA10" s="170"/>
      <c r="AC10" s="94">
        <v>5</v>
      </c>
      <c r="AD10" s="169"/>
      <c r="AE10" s="170"/>
      <c r="AG10" s="94">
        <v>5</v>
      </c>
      <c r="AH10" s="169"/>
      <c r="AI10" s="170"/>
      <c r="AK10" s="94">
        <v>5</v>
      </c>
      <c r="AL10" s="169"/>
      <c r="AM10" s="170"/>
      <c r="AO10" s="94">
        <v>5</v>
      </c>
      <c r="AP10" s="169"/>
      <c r="AQ10" s="170"/>
      <c r="AS10" s="94">
        <v>5</v>
      </c>
      <c r="AT10" s="169"/>
      <c r="AU10" s="170"/>
    </row>
    <row r="11" spans="1:47" ht="21.95" customHeight="1">
      <c r="A11" s="13">
        <v>6</v>
      </c>
      <c r="B11" s="26"/>
      <c r="C11" s="166"/>
      <c r="E11" s="13">
        <v>6</v>
      </c>
      <c r="F11" s="169"/>
      <c r="G11" s="170"/>
      <c r="I11" s="94">
        <v>6</v>
      </c>
      <c r="J11" s="169" t="s">
        <v>173</v>
      </c>
      <c r="K11" s="170">
        <v>34331</v>
      </c>
      <c r="M11" s="94">
        <v>6</v>
      </c>
      <c r="N11" s="169"/>
      <c r="O11" s="170"/>
      <c r="Q11" s="94">
        <v>6</v>
      </c>
      <c r="R11" s="169"/>
      <c r="S11" s="170"/>
      <c r="U11" s="94">
        <v>6</v>
      </c>
      <c r="V11" s="169" t="s">
        <v>94</v>
      </c>
      <c r="W11" s="170"/>
      <c r="Y11" s="94">
        <v>6</v>
      </c>
      <c r="Z11" s="169"/>
      <c r="AA11" s="170"/>
      <c r="AC11" s="94">
        <v>6</v>
      </c>
      <c r="AD11" s="169"/>
      <c r="AE11" s="170"/>
      <c r="AG11" s="94">
        <v>6</v>
      </c>
      <c r="AH11" s="169"/>
      <c r="AI11" s="170"/>
      <c r="AK11" s="94">
        <v>6</v>
      </c>
      <c r="AL11" s="169"/>
      <c r="AM11" s="170"/>
      <c r="AO11" s="94">
        <v>6</v>
      </c>
      <c r="AP11" s="169"/>
      <c r="AQ11" s="170"/>
      <c r="AS11" s="94">
        <v>6</v>
      </c>
      <c r="AT11" s="169"/>
      <c r="AU11" s="170"/>
    </row>
    <row r="12" spans="1:47" ht="21.95" customHeight="1">
      <c r="A12" s="13">
        <v>7</v>
      </c>
      <c r="B12" s="26"/>
      <c r="C12" s="166"/>
      <c r="E12" s="13">
        <v>7</v>
      </c>
      <c r="F12" s="169"/>
      <c r="G12" s="170"/>
      <c r="I12" s="94">
        <v>7</v>
      </c>
      <c r="J12" s="169" t="s">
        <v>163</v>
      </c>
      <c r="K12" s="170">
        <v>34145</v>
      </c>
      <c r="M12" s="94">
        <v>7</v>
      </c>
      <c r="N12" s="169"/>
      <c r="O12" s="170"/>
      <c r="Q12" s="94">
        <v>7</v>
      </c>
      <c r="R12" s="169"/>
      <c r="S12" s="170"/>
      <c r="U12" s="94">
        <v>7</v>
      </c>
      <c r="V12" s="169" t="s">
        <v>95</v>
      </c>
      <c r="W12" s="170"/>
      <c r="Y12" s="94">
        <v>7</v>
      </c>
      <c r="Z12" s="169"/>
      <c r="AA12" s="170"/>
      <c r="AC12" s="94">
        <v>7</v>
      </c>
      <c r="AD12" s="169"/>
      <c r="AE12" s="170"/>
      <c r="AG12" s="94">
        <v>7</v>
      </c>
      <c r="AH12" s="169"/>
      <c r="AI12" s="170"/>
      <c r="AK12" s="94">
        <v>7</v>
      </c>
      <c r="AL12" s="169"/>
      <c r="AM12" s="170"/>
      <c r="AO12" s="94">
        <v>7</v>
      </c>
      <c r="AP12" s="169"/>
      <c r="AQ12" s="170"/>
      <c r="AS12" s="94">
        <v>7</v>
      </c>
      <c r="AT12" s="169"/>
      <c r="AU12" s="170"/>
    </row>
    <row r="13" spans="1:47" ht="21.95" customHeight="1">
      <c r="A13" s="13">
        <v>8</v>
      </c>
      <c r="B13" s="26"/>
      <c r="C13" s="166"/>
      <c r="E13" s="13">
        <v>8</v>
      </c>
      <c r="F13" s="169"/>
      <c r="G13" s="170"/>
      <c r="I13" s="94">
        <v>8</v>
      </c>
      <c r="J13" s="169" t="s">
        <v>164</v>
      </c>
      <c r="K13" s="170">
        <v>34668</v>
      </c>
      <c r="M13" s="94">
        <v>8</v>
      </c>
      <c r="N13" s="169"/>
      <c r="O13" s="170"/>
      <c r="Q13" s="94">
        <v>8</v>
      </c>
      <c r="R13" s="169"/>
      <c r="S13" s="170"/>
      <c r="U13" s="94">
        <v>8</v>
      </c>
      <c r="V13" s="169" t="s">
        <v>96</v>
      </c>
      <c r="W13" s="170"/>
      <c r="Y13" s="94">
        <v>8</v>
      </c>
      <c r="Z13" s="169"/>
      <c r="AA13" s="170"/>
      <c r="AC13" s="94">
        <v>8</v>
      </c>
      <c r="AD13" s="169"/>
      <c r="AE13" s="170"/>
      <c r="AG13" s="94">
        <v>8</v>
      </c>
      <c r="AH13" s="169"/>
      <c r="AI13" s="170"/>
      <c r="AK13" s="94">
        <v>8</v>
      </c>
      <c r="AL13" s="169"/>
      <c r="AM13" s="170"/>
      <c r="AO13" s="94">
        <v>8</v>
      </c>
      <c r="AP13" s="169"/>
      <c r="AQ13" s="170"/>
      <c r="AS13" s="94">
        <v>8</v>
      </c>
      <c r="AT13" s="169"/>
      <c r="AU13" s="170"/>
    </row>
    <row r="14" spans="1:47" ht="21.95" customHeight="1">
      <c r="A14" s="13">
        <v>9</v>
      </c>
      <c r="B14" s="26"/>
      <c r="C14" s="166"/>
      <c r="E14" s="13">
        <v>9</v>
      </c>
      <c r="F14" s="169"/>
      <c r="G14" s="170"/>
      <c r="I14" s="94">
        <v>9</v>
      </c>
      <c r="J14" s="169" t="s">
        <v>165</v>
      </c>
      <c r="K14" s="170">
        <v>34085</v>
      </c>
      <c r="M14" s="94">
        <v>9</v>
      </c>
      <c r="N14" s="169"/>
      <c r="O14" s="170"/>
      <c r="Q14" s="94">
        <v>9</v>
      </c>
      <c r="R14" s="169"/>
      <c r="S14" s="170"/>
      <c r="U14" s="94">
        <v>9</v>
      </c>
      <c r="V14" s="169" t="s">
        <v>97</v>
      </c>
      <c r="W14" s="170"/>
      <c r="Y14" s="94">
        <v>9</v>
      </c>
      <c r="Z14" s="169"/>
      <c r="AA14" s="170"/>
      <c r="AC14" s="94">
        <v>9</v>
      </c>
      <c r="AD14" s="169"/>
      <c r="AE14" s="170"/>
      <c r="AG14" s="94">
        <v>9</v>
      </c>
      <c r="AH14" s="169"/>
      <c r="AI14" s="170"/>
      <c r="AK14" s="94">
        <v>9</v>
      </c>
      <c r="AL14" s="169"/>
      <c r="AM14" s="170"/>
      <c r="AO14" s="94">
        <v>9</v>
      </c>
      <c r="AP14" s="169"/>
      <c r="AQ14" s="170"/>
      <c r="AS14" s="94">
        <v>9</v>
      </c>
      <c r="AT14" s="169"/>
      <c r="AU14" s="170"/>
    </row>
    <row r="15" spans="1:47" ht="21.95" customHeight="1">
      <c r="A15" s="13">
        <v>10</v>
      </c>
      <c r="B15" s="26"/>
      <c r="C15" s="166"/>
      <c r="E15" s="13">
        <v>10</v>
      </c>
      <c r="F15" s="169"/>
      <c r="G15" s="170"/>
      <c r="I15" s="94">
        <v>10</v>
      </c>
      <c r="J15" s="169" t="s">
        <v>166</v>
      </c>
      <c r="K15" s="170">
        <v>33669</v>
      </c>
      <c r="M15" s="94">
        <v>10</v>
      </c>
      <c r="N15" s="169"/>
      <c r="O15" s="170"/>
      <c r="Q15" s="94">
        <v>10</v>
      </c>
      <c r="R15" s="169"/>
      <c r="S15" s="170"/>
      <c r="U15" s="94">
        <v>10</v>
      </c>
      <c r="V15" s="169" t="s">
        <v>98</v>
      </c>
      <c r="W15" s="170"/>
      <c r="Y15" s="94">
        <v>10</v>
      </c>
      <c r="Z15" s="169"/>
      <c r="AA15" s="170"/>
      <c r="AC15" s="94">
        <v>10</v>
      </c>
      <c r="AD15" s="169"/>
      <c r="AE15" s="170"/>
      <c r="AG15" s="94">
        <v>10</v>
      </c>
      <c r="AH15" s="169"/>
      <c r="AI15" s="170"/>
      <c r="AK15" s="94">
        <v>10</v>
      </c>
      <c r="AL15" s="169"/>
      <c r="AM15" s="170"/>
      <c r="AO15" s="94">
        <v>10</v>
      </c>
      <c r="AP15" s="169"/>
      <c r="AQ15" s="170"/>
      <c r="AS15" s="94">
        <v>10</v>
      </c>
      <c r="AT15" s="169"/>
      <c r="AU15" s="170"/>
    </row>
    <row r="16" spans="1:47" ht="21.95" customHeight="1">
      <c r="A16" s="13">
        <v>11</v>
      </c>
      <c r="B16" s="26"/>
      <c r="C16" s="166"/>
      <c r="E16" s="13">
        <v>11</v>
      </c>
      <c r="F16" s="169"/>
      <c r="G16" s="170"/>
      <c r="I16" s="94">
        <v>11</v>
      </c>
      <c r="J16" s="169" t="s">
        <v>167</v>
      </c>
      <c r="K16" s="170">
        <v>33974</v>
      </c>
      <c r="M16" s="94">
        <v>11</v>
      </c>
      <c r="N16" s="169"/>
      <c r="O16" s="170"/>
      <c r="Q16" s="94">
        <v>11</v>
      </c>
      <c r="R16" s="169"/>
      <c r="S16" s="170"/>
      <c r="U16" s="94">
        <v>11</v>
      </c>
      <c r="V16" s="169" t="s">
        <v>99</v>
      </c>
      <c r="W16" s="170"/>
      <c r="Y16" s="94">
        <v>11</v>
      </c>
      <c r="Z16" s="169"/>
      <c r="AA16" s="170"/>
      <c r="AC16" s="94">
        <v>11</v>
      </c>
      <c r="AD16" s="169"/>
      <c r="AE16" s="170"/>
      <c r="AG16" s="94">
        <v>11</v>
      </c>
      <c r="AH16" s="169"/>
      <c r="AI16" s="170"/>
      <c r="AK16" s="94">
        <v>11</v>
      </c>
      <c r="AL16" s="169"/>
      <c r="AM16" s="170"/>
      <c r="AO16" s="94">
        <v>11</v>
      </c>
      <c r="AP16" s="169"/>
      <c r="AQ16" s="170"/>
      <c r="AS16" s="94">
        <v>11</v>
      </c>
      <c r="AT16" s="169"/>
      <c r="AU16" s="170"/>
    </row>
    <row r="17" spans="1:47" ht="21.95" customHeight="1">
      <c r="A17" s="13">
        <v>12</v>
      </c>
      <c r="B17" s="26"/>
      <c r="C17" s="166"/>
      <c r="E17" s="13">
        <v>12</v>
      </c>
      <c r="F17" s="169"/>
      <c r="G17" s="170"/>
      <c r="I17" s="94">
        <v>12</v>
      </c>
      <c r="J17" s="169" t="s">
        <v>168</v>
      </c>
      <c r="K17" s="170">
        <v>34852</v>
      </c>
      <c r="M17" s="94">
        <v>12</v>
      </c>
      <c r="N17" s="169"/>
      <c r="O17" s="170"/>
      <c r="Q17" s="94">
        <v>12</v>
      </c>
      <c r="R17" s="169"/>
      <c r="S17" s="170"/>
      <c r="U17" s="94">
        <v>12</v>
      </c>
      <c r="V17" s="169" t="s">
        <v>100</v>
      </c>
      <c r="W17" s="170"/>
      <c r="Y17" s="94">
        <v>12</v>
      </c>
      <c r="Z17" s="169"/>
      <c r="AA17" s="170"/>
      <c r="AC17" s="94">
        <v>12</v>
      </c>
      <c r="AD17" s="169"/>
      <c r="AE17" s="170"/>
      <c r="AG17" s="94">
        <v>12</v>
      </c>
      <c r="AH17" s="169"/>
      <c r="AI17" s="170"/>
      <c r="AK17" s="94">
        <v>12</v>
      </c>
      <c r="AL17" s="169"/>
      <c r="AM17" s="170"/>
      <c r="AO17" s="94">
        <v>12</v>
      </c>
      <c r="AP17" s="169"/>
      <c r="AQ17" s="170"/>
      <c r="AS17" s="94">
        <v>12</v>
      </c>
      <c r="AT17" s="169"/>
      <c r="AU17" s="170"/>
    </row>
    <row r="18" spans="1:47" ht="21.95" customHeight="1">
      <c r="A18" s="13">
        <v>13</v>
      </c>
      <c r="B18" s="26"/>
      <c r="C18" s="166"/>
      <c r="E18" s="13">
        <v>13</v>
      </c>
      <c r="F18" s="169"/>
      <c r="G18" s="169"/>
      <c r="I18" s="94">
        <v>14</v>
      </c>
      <c r="J18" s="169" t="s">
        <v>174</v>
      </c>
      <c r="K18" s="170">
        <v>34436</v>
      </c>
      <c r="M18" s="94">
        <v>13</v>
      </c>
      <c r="N18" s="169"/>
      <c r="O18" s="170"/>
      <c r="Q18" s="94">
        <v>13</v>
      </c>
      <c r="R18" s="169"/>
      <c r="S18" s="170"/>
      <c r="U18" s="94">
        <v>13</v>
      </c>
      <c r="V18" s="169" t="s">
        <v>101</v>
      </c>
      <c r="W18" s="170"/>
      <c r="Y18" s="94">
        <v>13</v>
      </c>
      <c r="Z18" s="169"/>
      <c r="AA18" s="170"/>
      <c r="AC18" s="94">
        <v>13</v>
      </c>
      <c r="AD18" s="169"/>
      <c r="AE18" s="170"/>
      <c r="AG18" s="94">
        <v>13</v>
      </c>
      <c r="AH18" s="169"/>
      <c r="AI18" s="170"/>
      <c r="AK18" s="94">
        <v>13</v>
      </c>
      <c r="AL18" s="169"/>
      <c r="AM18" s="170"/>
      <c r="AO18" s="94">
        <v>13</v>
      </c>
      <c r="AP18" s="169"/>
      <c r="AQ18" s="170"/>
      <c r="AS18" s="94">
        <v>13</v>
      </c>
      <c r="AT18" s="169"/>
      <c r="AU18" s="170"/>
    </row>
    <row r="19" spans="1:47" ht="21.95" customHeight="1">
      <c r="A19" s="13">
        <v>14</v>
      </c>
      <c r="B19" s="26"/>
      <c r="C19" s="166"/>
      <c r="E19" s="13">
        <v>14</v>
      </c>
      <c r="F19" s="169"/>
      <c r="G19" s="170"/>
      <c r="I19" s="94">
        <v>15</v>
      </c>
      <c r="J19" s="169" t="s">
        <v>169</v>
      </c>
      <c r="K19" s="170">
        <v>34717</v>
      </c>
      <c r="M19" s="94">
        <v>14</v>
      </c>
      <c r="N19" s="169"/>
      <c r="O19" s="170"/>
      <c r="Q19" s="94">
        <v>14</v>
      </c>
      <c r="R19" s="169"/>
      <c r="S19" s="170"/>
      <c r="U19" s="94">
        <v>14</v>
      </c>
      <c r="V19" s="169" t="s">
        <v>102</v>
      </c>
      <c r="W19" s="170"/>
      <c r="Y19" s="94">
        <v>14</v>
      </c>
      <c r="Z19" s="169"/>
      <c r="AA19" s="170"/>
      <c r="AC19" s="94">
        <v>14</v>
      </c>
      <c r="AD19" s="169"/>
      <c r="AE19" s="170"/>
      <c r="AG19" s="94">
        <v>14</v>
      </c>
      <c r="AH19" s="169"/>
      <c r="AI19" s="170"/>
      <c r="AK19" s="94">
        <v>14</v>
      </c>
      <c r="AL19" s="169"/>
      <c r="AM19" s="170"/>
      <c r="AO19" s="94">
        <v>14</v>
      </c>
      <c r="AP19" s="169"/>
      <c r="AQ19" s="170"/>
      <c r="AS19" s="94">
        <v>14</v>
      </c>
      <c r="AT19" s="169"/>
      <c r="AU19" s="170"/>
    </row>
    <row r="20" spans="1:47" ht="21.95" customHeight="1">
      <c r="A20" s="13">
        <v>15</v>
      </c>
      <c r="B20" s="26"/>
      <c r="C20" s="166"/>
      <c r="E20" s="13">
        <v>15</v>
      </c>
      <c r="F20" s="169"/>
      <c r="G20" s="170"/>
      <c r="I20" s="94">
        <v>16</v>
      </c>
      <c r="J20" s="169" t="s">
        <v>170</v>
      </c>
      <c r="K20" s="170">
        <v>33861</v>
      </c>
      <c r="M20" s="94">
        <v>15</v>
      </c>
      <c r="N20" s="45"/>
      <c r="O20" s="45"/>
      <c r="Q20" s="94">
        <v>15</v>
      </c>
      <c r="R20" s="169"/>
      <c r="S20" s="170"/>
      <c r="U20" s="94">
        <v>15</v>
      </c>
      <c r="V20" s="169" t="s">
        <v>103</v>
      </c>
      <c r="W20" s="170"/>
      <c r="Y20" s="94">
        <v>15</v>
      </c>
      <c r="Z20" s="169"/>
      <c r="AA20" s="170"/>
      <c r="AC20" s="94">
        <v>15</v>
      </c>
      <c r="AD20" s="169"/>
      <c r="AE20" s="170"/>
      <c r="AG20" s="94">
        <v>15</v>
      </c>
      <c r="AH20" s="169"/>
      <c r="AI20" s="170"/>
      <c r="AK20" s="94">
        <v>15</v>
      </c>
      <c r="AL20" s="169"/>
      <c r="AM20" s="170"/>
      <c r="AO20" s="94">
        <v>15</v>
      </c>
      <c r="AP20" s="169"/>
      <c r="AQ20" s="170"/>
      <c r="AS20" s="94">
        <v>15</v>
      </c>
      <c r="AT20" s="169"/>
      <c r="AU20" s="170"/>
    </row>
    <row r="21" spans="1:47" ht="21.95" customHeight="1">
      <c r="A21" s="13">
        <v>16</v>
      </c>
      <c r="B21" s="26"/>
      <c r="C21" s="166"/>
      <c r="E21" s="13">
        <v>16</v>
      </c>
      <c r="F21" s="169"/>
      <c r="G21" s="170"/>
      <c r="I21" s="94">
        <v>22</v>
      </c>
      <c r="J21" s="169" t="s">
        <v>171</v>
      </c>
      <c r="K21" s="170">
        <v>34649</v>
      </c>
      <c r="M21" s="94">
        <v>16</v>
      </c>
      <c r="N21" s="169"/>
      <c r="O21" s="170"/>
      <c r="Q21" s="94">
        <v>16</v>
      </c>
      <c r="R21" s="169"/>
      <c r="S21" s="170"/>
      <c r="U21" s="94">
        <v>16</v>
      </c>
      <c r="V21" s="169" t="s">
        <v>104</v>
      </c>
      <c r="W21" s="170"/>
      <c r="Y21" s="94">
        <v>16</v>
      </c>
      <c r="Z21" s="169"/>
      <c r="AA21" s="170"/>
      <c r="AC21" s="94">
        <v>16</v>
      </c>
      <c r="AD21" s="169"/>
      <c r="AE21" s="170"/>
      <c r="AG21" s="94">
        <v>16</v>
      </c>
      <c r="AH21" s="169"/>
      <c r="AI21" s="170"/>
      <c r="AK21" s="94">
        <v>16</v>
      </c>
      <c r="AL21" s="169"/>
      <c r="AM21" s="170"/>
      <c r="AO21" s="94">
        <v>16</v>
      </c>
      <c r="AP21" s="169"/>
      <c r="AQ21" s="170"/>
      <c r="AS21" s="94">
        <v>16</v>
      </c>
      <c r="AT21" s="169"/>
      <c r="AU21" s="170"/>
    </row>
    <row r="22" spans="1:47" ht="21.95" customHeight="1" thickBot="1">
      <c r="A22" s="13">
        <v>17</v>
      </c>
      <c r="B22" s="26"/>
      <c r="C22" s="166"/>
      <c r="E22" s="13">
        <v>17</v>
      </c>
      <c r="F22" s="169"/>
      <c r="G22" s="170"/>
      <c r="I22" s="156">
        <v>18</v>
      </c>
      <c r="J22" s="171" t="s">
        <v>172</v>
      </c>
      <c r="K22" s="172">
        <v>34093</v>
      </c>
      <c r="M22" s="94">
        <v>17</v>
      </c>
      <c r="N22" s="169"/>
      <c r="O22" s="170"/>
      <c r="Q22" s="94">
        <v>17</v>
      </c>
      <c r="R22" s="169"/>
      <c r="S22" s="170"/>
      <c r="U22" s="94">
        <v>17</v>
      </c>
      <c r="V22" s="169"/>
      <c r="W22" s="170"/>
      <c r="Y22" s="94">
        <v>17</v>
      </c>
      <c r="Z22" s="169"/>
      <c r="AA22" s="170"/>
      <c r="AC22" s="94">
        <v>17</v>
      </c>
      <c r="AD22" s="169"/>
      <c r="AE22" s="170"/>
      <c r="AG22" s="94">
        <v>17</v>
      </c>
      <c r="AH22" s="169"/>
      <c r="AI22" s="170"/>
      <c r="AK22" s="94"/>
      <c r="AL22" s="169"/>
      <c r="AM22" s="170"/>
      <c r="AO22" s="94">
        <v>17</v>
      </c>
      <c r="AP22" s="169"/>
      <c r="AQ22" s="170"/>
      <c r="AS22" s="94">
        <v>17</v>
      </c>
      <c r="AT22" s="169"/>
      <c r="AU22" s="170"/>
    </row>
    <row r="23" spans="1:47" ht="21.95" customHeight="1">
      <c r="A23" s="13">
        <v>18</v>
      </c>
      <c r="B23" s="26"/>
      <c r="C23" s="166"/>
      <c r="E23" s="13">
        <v>18</v>
      </c>
      <c r="F23" s="169"/>
      <c r="G23" s="170"/>
      <c r="I23" s="94"/>
      <c r="J23" s="169"/>
      <c r="K23" s="169"/>
      <c r="M23" s="94">
        <v>18</v>
      </c>
      <c r="N23" s="169"/>
      <c r="O23" s="170"/>
      <c r="Q23" s="94">
        <v>18</v>
      </c>
      <c r="R23" s="169"/>
      <c r="S23" s="170"/>
      <c r="U23" s="94">
        <v>18</v>
      </c>
      <c r="V23" s="169"/>
      <c r="W23" s="170"/>
      <c r="Y23" s="94">
        <v>18</v>
      </c>
      <c r="Z23" s="169"/>
      <c r="AA23" s="170"/>
      <c r="AC23" s="94">
        <v>18</v>
      </c>
      <c r="AD23" s="169"/>
      <c r="AE23" s="170"/>
      <c r="AG23" s="94"/>
      <c r="AH23" s="169"/>
      <c r="AI23" s="170"/>
      <c r="AK23" s="94">
        <v>18</v>
      </c>
      <c r="AL23" s="169"/>
      <c r="AM23" s="170"/>
      <c r="AO23" s="94">
        <v>18</v>
      </c>
      <c r="AP23" s="169"/>
      <c r="AQ23" s="170"/>
      <c r="AS23" s="94">
        <v>18</v>
      </c>
      <c r="AT23" s="169"/>
      <c r="AU23" s="170"/>
    </row>
    <row r="24" spans="1:47" ht="21.95" customHeight="1" thickBot="1">
      <c r="A24" s="13">
        <v>19</v>
      </c>
      <c r="B24" s="26"/>
      <c r="C24" s="26"/>
      <c r="E24" s="13">
        <v>19</v>
      </c>
      <c r="F24" s="169"/>
      <c r="G24" s="169"/>
      <c r="I24" s="156"/>
      <c r="J24" s="171"/>
      <c r="K24" s="172"/>
      <c r="M24" s="94"/>
      <c r="N24" s="169"/>
      <c r="O24" s="169"/>
      <c r="Q24" s="94">
        <v>19</v>
      </c>
      <c r="R24" s="169"/>
      <c r="S24" s="169"/>
      <c r="U24" s="94">
        <v>23</v>
      </c>
      <c r="V24" s="169"/>
      <c r="W24" s="169"/>
      <c r="Y24" s="94">
        <v>23</v>
      </c>
      <c r="Z24" s="169"/>
      <c r="AA24" s="169"/>
      <c r="AC24" s="94">
        <v>19</v>
      </c>
      <c r="AD24" s="169"/>
      <c r="AE24" s="169"/>
      <c r="AG24" s="94">
        <v>19</v>
      </c>
      <c r="AH24" s="169"/>
      <c r="AI24" s="169"/>
      <c r="AK24" s="94">
        <v>19</v>
      </c>
      <c r="AL24" s="169"/>
      <c r="AM24" s="169"/>
      <c r="AO24" s="94">
        <v>19</v>
      </c>
      <c r="AP24" s="169"/>
      <c r="AQ24" s="169"/>
      <c r="AS24" s="94">
        <v>19</v>
      </c>
      <c r="AT24" s="169"/>
      <c r="AU24" s="169"/>
    </row>
    <row r="25" spans="1:47" ht="21.95" customHeight="1" thickBot="1">
      <c r="A25" s="167">
        <v>20</v>
      </c>
      <c r="B25" s="168"/>
      <c r="C25" s="168"/>
      <c r="E25" s="167">
        <v>20</v>
      </c>
      <c r="F25" s="171"/>
      <c r="G25" s="171"/>
      <c r="M25" s="156"/>
      <c r="N25" s="171"/>
      <c r="O25" s="171"/>
      <c r="Q25" s="156"/>
      <c r="R25" s="171"/>
      <c r="S25" s="171"/>
      <c r="U25" s="156">
        <v>20</v>
      </c>
      <c r="V25" s="171"/>
      <c r="W25" s="171"/>
      <c r="Y25" s="156">
        <v>20</v>
      </c>
      <c r="Z25" s="171"/>
      <c r="AA25" s="171"/>
      <c r="AC25" s="156">
        <v>20</v>
      </c>
      <c r="AD25" s="171"/>
      <c r="AE25" s="171"/>
      <c r="AG25" s="156">
        <v>22</v>
      </c>
      <c r="AH25" s="171" t="s">
        <v>49</v>
      </c>
      <c r="AI25" s="171"/>
      <c r="AK25" s="156">
        <v>22</v>
      </c>
      <c r="AL25" s="171"/>
      <c r="AM25" s="171"/>
      <c r="AO25" s="156">
        <v>22</v>
      </c>
      <c r="AP25" s="171"/>
      <c r="AQ25" s="171"/>
      <c r="AS25" s="156">
        <v>22</v>
      </c>
      <c r="AT25" s="171"/>
      <c r="AU25" s="171"/>
    </row>
    <row r="26" spans="1:47" ht="21.95" customHeight="1">
      <c r="A26" s="37"/>
      <c r="B26" s="2"/>
      <c r="C26" s="2"/>
      <c r="E26" s="37"/>
      <c r="F26" s="2"/>
      <c r="G26" s="2"/>
      <c r="I26" s="37"/>
      <c r="J26" s="2"/>
      <c r="K26" s="2"/>
      <c r="M26" s="37"/>
      <c r="N26" s="2"/>
      <c r="O26" s="2"/>
      <c r="Q26" s="37"/>
      <c r="R26" s="2"/>
      <c r="S26" s="2"/>
      <c r="U26" s="37"/>
      <c r="V26" s="2"/>
      <c r="W26" s="2"/>
      <c r="Y26" s="37"/>
      <c r="Z26" s="2"/>
      <c r="AA26" s="2"/>
      <c r="AC26" s="37"/>
      <c r="AD26" s="2"/>
      <c r="AE26" s="2"/>
      <c r="AG26" s="37"/>
      <c r="AH26" s="2"/>
      <c r="AI26" s="2"/>
      <c r="AK26" s="37"/>
      <c r="AL26" s="2"/>
      <c r="AM26" s="2"/>
      <c r="AO26" s="37"/>
      <c r="AP26" s="2"/>
      <c r="AQ26" s="2"/>
      <c r="AS26" s="37"/>
      <c r="AT26" s="2"/>
      <c r="AU26" s="2"/>
    </row>
    <row r="27" spans="1:47" ht="21.95" customHeight="1">
      <c r="A27" s="37"/>
      <c r="B27" s="2"/>
      <c r="C27" s="2"/>
      <c r="E27" s="37"/>
      <c r="F27" s="2"/>
      <c r="G27" s="2"/>
      <c r="I27" s="37"/>
      <c r="J27" s="2"/>
      <c r="K27" s="2"/>
      <c r="M27" s="37"/>
      <c r="N27" s="2"/>
      <c r="O27" s="2"/>
      <c r="Q27" s="37"/>
      <c r="R27" s="2"/>
      <c r="S27" s="2"/>
      <c r="U27" s="37"/>
      <c r="V27" s="2"/>
      <c r="W27" s="2"/>
      <c r="Y27" s="37"/>
      <c r="Z27" s="2"/>
      <c r="AA27" s="2"/>
      <c r="AC27" s="37"/>
      <c r="AD27" s="2"/>
      <c r="AE27" s="2"/>
      <c r="AG27" s="37"/>
      <c r="AH27" s="2"/>
      <c r="AI27" s="2"/>
      <c r="AK27" s="37"/>
      <c r="AL27" s="2"/>
      <c r="AM27" s="2"/>
      <c r="AO27" s="37"/>
      <c r="AP27" s="2"/>
      <c r="AQ27" s="2"/>
      <c r="AS27" s="37"/>
      <c r="AT27" s="2"/>
      <c r="AU27" s="2"/>
    </row>
    <row r="28" spans="1:47" ht="21.95" customHeight="1">
      <c r="A28" s="37"/>
      <c r="B28" s="2"/>
      <c r="C28" s="2"/>
      <c r="E28" s="37"/>
      <c r="F28" s="2"/>
      <c r="G28" s="2"/>
      <c r="I28" s="37"/>
      <c r="J28" s="2"/>
      <c r="K28" s="2"/>
      <c r="M28" s="37"/>
      <c r="N28" s="2"/>
      <c r="O28" s="2"/>
      <c r="Q28" s="37"/>
      <c r="R28" s="2"/>
      <c r="S28" s="2"/>
      <c r="U28" s="37"/>
      <c r="V28" s="2"/>
      <c r="W28" s="2"/>
      <c r="Y28" s="37"/>
      <c r="Z28" s="2"/>
      <c r="AA28" s="2"/>
      <c r="AC28" s="37"/>
      <c r="AD28" s="2"/>
      <c r="AE28" s="2"/>
      <c r="AG28" s="37"/>
      <c r="AH28" s="2"/>
      <c r="AI28" s="2"/>
      <c r="AK28" s="37"/>
      <c r="AL28" s="2"/>
      <c r="AM28" s="2"/>
      <c r="AO28" s="37"/>
      <c r="AP28" s="2"/>
      <c r="AQ28" s="2"/>
      <c r="AS28" s="37"/>
      <c r="AT28" s="2"/>
      <c r="AU28" s="2"/>
    </row>
    <row r="29" spans="1:47" ht="21.95" customHeight="1">
      <c r="A29" s="37"/>
      <c r="B29" s="2"/>
      <c r="C29" s="2"/>
      <c r="E29" s="37"/>
      <c r="F29" s="2"/>
      <c r="G29" s="2"/>
      <c r="I29" s="37"/>
      <c r="J29" s="2"/>
      <c r="K29" s="2"/>
      <c r="M29" s="37"/>
      <c r="N29" s="2"/>
      <c r="O29" s="2"/>
      <c r="Q29" s="37"/>
      <c r="R29" s="2"/>
      <c r="S29" s="2"/>
      <c r="U29" s="37"/>
      <c r="V29" s="2"/>
      <c r="W29" s="2"/>
      <c r="Y29" s="37"/>
      <c r="Z29" s="2"/>
      <c r="AA29" s="2"/>
      <c r="AC29" s="37"/>
      <c r="AD29" s="2"/>
      <c r="AE29" s="2"/>
      <c r="AG29" s="37"/>
      <c r="AH29" s="2"/>
      <c r="AI29" s="2"/>
      <c r="AK29" s="37"/>
      <c r="AL29" s="2"/>
      <c r="AM29" s="2"/>
      <c r="AO29" s="37"/>
      <c r="AP29" s="2"/>
      <c r="AQ29" s="2"/>
      <c r="AS29" s="37"/>
      <c r="AT29" s="2"/>
      <c r="AU29" s="2"/>
    </row>
    <row r="30" spans="1:47" ht="21.95" customHeight="1"/>
  </sheetData>
  <mergeCells count="12">
    <mergeCell ref="A1:C2"/>
    <mergeCell ref="E1:G2"/>
    <mergeCell ref="I1:K2"/>
    <mergeCell ref="M1:O2"/>
    <mergeCell ref="AC1:AE2"/>
    <mergeCell ref="AS1:AU2"/>
    <mergeCell ref="AO1:AQ2"/>
    <mergeCell ref="AK1:AM2"/>
    <mergeCell ref="Q1:S2"/>
    <mergeCell ref="U1:W2"/>
    <mergeCell ref="Y1:AA2"/>
    <mergeCell ref="AG1:AI2"/>
  </mergeCells>
  <phoneticPr fontId="80" type="noConversion"/>
  <printOptions horizontalCentered="1"/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52"/>
  <sheetViews>
    <sheetView topLeftCell="DR1" zoomScaleNormal="100" workbookViewId="0">
      <selection activeCell="ET48" sqref="ET48"/>
    </sheetView>
  </sheetViews>
  <sheetFormatPr defaultRowHeight="12.75"/>
  <cols>
    <col min="1" max="8" width="6.140625" customWidth="1"/>
    <col min="9" max="10" width="0.85546875" customWidth="1"/>
    <col min="11" max="18" width="6.140625" customWidth="1"/>
    <col min="19" max="19" width="0.85546875" customWidth="1"/>
    <col min="20" max="27" width="6.140625" customWidth="1"/>
    <col min="28" max="29" width="0.85546875" customWidth="1"/>
    <col min="30" max="37" width="6.140625" customWidth="1"/>
    <col min="38" max="38" width="0.85546875" customWidth="1"/>
    <col min="39" max="46" width="6.140625" customWidth="1"/>
    <col min="47" max="48" width="0.85546875" customWidth="1"/>
    <col min="49" max="56" width="6.140625" customWidth="1"/>
    <col min="57" max="57" width="0.85546875" customWidth="1"/>
    <col min="58" max="65" width="6.140625" customWidth="1"/>
    <col min="66" max="67" width="0.85546875" customWidth="1"/>
    <col min="68" max="75" width="6.140625" customWidth="1"/>
    <col min="76" max="76" width="0.85546875" customWidth="1"/>
    <col min="77" max="84" width="6.140625" customWidth="1"/>
    <col min="85" max="86" width="0.85546875" customWidth="1"/>
    <col min="87" max="94" width="6.140625" customWidth="1"/>
    <col min="95" max="95" width="0.85546875" customWidth="1"/>
    <col min="96" max="103" width="6.140625" customWidth="1"/>
    <col min="104" max="105" width="0.85546875" customWidth="1"/>
    <col min="106" max="113" width="6.140625" customWidth="1"/>
    <col min="114" max="114" width="0.85546875" customWidth="1"/>
    <col min="115" max="122" width="6.140625" customWidth="1"/>
    <col min="123" max="124" width="0.85546875" customWidth="1"/>
    <col min="125" max="132" width="6.140625" customWidth="1"/>
    <col min="133" max="133" width="0.85546875" customWidth="1"/>
    <col min="134" max="141" width="6.140625" customWidth="1"/>
    <col min="142" max="143" width="0.85546875" customWidth="1"/>
    <col min="144" max="151" width="6.140625" customWidth="1"/>
    <col min="152" max="152" width="0.85546875" customWidth="1"/>
    <col min="153" max="160" width="6.140625" customWidth="1"/>
    <col min="161" max="162" width="0.85546875" customWidth="1"/>
    <col min="163" max="170" width="6.140625" customWidth="1"/>
    <col min="171" max="171" width="5.28515625" customWidth="1"/>
  </cols>
  <sheetData>
    <row r="1" spans="1:171">
      <c r="C1" s="1032"/>
      <c r="D1" s="1032"/>
      <c r="E1" s="1032"/>
      <c r="F1" s="1032"/>
      <c r="M1" s="1032"/>
      <c r="N1" s="1032"/>
      <c r="O1" s="1032"/>
      <c r="P1" s="1032"/>
      <c r="V1" s="1032"/>
      <c r="W1" s="1032"/>
      <c r="X1" s="1032"/>
      <c r="Y1" s="1032"/>
      <c r="AF1" s="1032"/>
      <c r="AG1" s="1032"/>
      <c r="AH1" s="1032"/>
      <c r="AI1" s="1032"/>
    </row>
    <row r="2" spans="1:171">
      <c r="AO2" s="1032"/>
      <c r="AP2" s="1032"/>
      <c r="AQ2" s="1032"/>
      <c r="AR2" s="1032"/>
      <c r="AY2" s="1032"/>
      <c r="AZ2" s="1032"/>
      <c r="BA2" s="1032"/>
      <c r="BB2" s="1032"/>
      <c r="BH2" s="1032"/>
      <c r="BI2" s="1032"/>
      <c r="BJ2" s="1032"/>
      <c r="BK2" s="1032"/>
      <c r="BR2" s="1032"/>
      <c r="BS2" s="1032"/>
      <c r="BT2" s="1032"/>
      <c r="BU2" s="1032"/>
      <c r="CA2" s="1032"/>
      <c r="CB2" s="1032"/>
      <c r="CC2" s="1032"/>
      <c r="CD2" s="1032"/>
      <c r="CK2" s="1032"/>
      <c r="CL2" s="1032"/>
      <c r="CM2" s="1032"/>
      <c r="CN2" s="1032"/>
      <c r="CT2" s="1041"/>
      <c r="CU2" s="1032"/>
      <c r="CV2" s="1032"/>
      <c r="CW2" s="1032"/>
      <c r="DD2" s="1041"/>
      <c r="DE2" s="1032"/>
      <c r="DF2" s="1032"/>
      <c r="DG2" s="1032"/>
      <c r="DM2" s="1032"/>
      <c r="DN2" s="1032"/>
      <c r="DO2" s="1032"/>
      <c r="DP2" s="1032"/>
      <c r="DW2" s="1032" t="s">
        <v>61</v>
      </c>
      <c r="DX2" s="1032"/>
      <c r="DY2" s="1032"/>
      <c r="DZ2" s="1032"/>
      <c r="EF2" s="1032" t="s">
        <v>60</v>
      </c>
      <c r="EG2" s="1032"/>
      <c r="EH2" s="1032"/>
      <c r="EI2" s="1032"/>
      <c r="EP2" s="1032" t="s">
        <v>61</v>
      </c>
      <c r="EQ2" s="1032"/>
      <c r="ER2" s="1032"/>
      <c r="ES2" s="1032"/>
      <c r="EY2" s="1032" t="s">
        <v>60</v>
      </c>
      <c r="EZ2" s="1032"/>
      <c r="FA2" s="1032"/>
      <c r="FB2" s="1032"/>
      <c r="FI2" s="1032" t="s">
        <v>61</v>
      </c>
      <c r="FJ2" s="1032"/>
      <c r="FK2" s="1032"/>
      <c r="FL2" s="1032"/>
    </row>
    <row r="3" spans="1:171" ht="13.5" thickBot="1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AB3" s="35"/>
      <c r="AC3" s="35"/>
      <c r="AU3" s="35"/>
      <c r="AV3" s="35"/>
      <c r="BN3" s="35"/>
      <c r="BO3" s="35"/>
      <c r="CG3" s="35"/>
      <c r="CH3" s="35"/>
      <c r="CZ3" s="35"/>
      <c r="DA3" s="35"/>
      <c r="DS3" s="35"/>
      <c r="DT3" s="35"/>
      <c r="EL3" s="35"/>
      <c r="EM3" s="35"/>
      <c r="FE3" s="35"/>
      <c r="FF3" s="35"/>
    </row>
    <row r="4" spans="1:171">
      <c r="A4" s="219"/>
      <c r="B4" s="220"/>
      <c r="C4" s="220"/>
      <c r="D4" s="220"/>
      <c r="E4" s="220"/>
      <c r="F4" s="220"/>
      <c r="G4" s="220"/>
      <c r="H4" s="221"/>
      <c r="I4" s="35"/>
      <c r="J4" s="35"/>
      <c r="K4" s="219"/>
      <c r="L4" s="220"/>
      <c r="M4" s="220"/>
      <c r="N4" s="220"/>
      <c r="O4" s="220"/>
      <c r="P4" s="220"/>
      <c r="Q4" s="220"/>
      <c r="R4" s="221"/>
      <c r="S4" s="35"/>
      <c r="T4" s="219"/>
      <c r="U4" s="220"/>
      <c r="V4" s="220"/>
      <c r="W4" s="220"/>
      <c r="X4" s="220"/>
      <c r="Y4" s="220"/>
      <c r="Z4" s="220"/>
      <c r="AA4" s="221"/>
      <c r="AB4" s="35"/>
      <c r="AC4" s="35"/>
      <c r="AD4" s="219"/>
      <c r="AE4" s="220"/>
      <c r="AF4" s="220"/>
      <c r="AG4" s="220"/>
      <c r="AH4" s="220"/>
      <c r="AI4" s="220"/>
      <c r="AJ4" s="220"/>
      <c r="AK4" s="221"/>
      <c r="AL4" s="35"/>
      <c r="AM4" s="219"/>
      <c r="AN4" s="220"/>
      <c r="AO4" s="220"/>
      <c r="AP4" s="220"/>
      <c r="AQ4" s="220"/>
      <c r="AR4" s="220"/>
      <c r="AS4" s="220"/>
      <c r="AT4" s="221"/>
      <c r="AU4" s="35"/>
      <c r="AV4" s="35"/>
      <c r="AW4" s="219"/>
      <c r="AX4" s="220"/>
      <c r="AY4" s="220"/>
      <c r="AZ4" s="220"/>
      <c r="BA4" s="220"/>
      <c r="BB4" s="220"/>
      <c r="BC4" s="220"/>
      <c r="BD4" s="221"/>
      <c r="BE4" s="35"/>
      <c r="BF4" s="219"/>
      <c r="BG4" s="220"/>
      <c r="BH4" s="220"/>
      <c r="BI4" s="220"/>
      <c r="BJ4" s="220"/>
      <c r="BK4" s="220"/>
      <c r="BL4" s="220"/>
      <c r="BM4" s="221"/>
      <c r="BN4" s="35"/>
      <c r="BO4" s="35"/>
      <c r="BP4" s="219"/>
      <c r="BQ4" s="220"/>
      <c r="BR4" s="220"/>
      <c r="BS4" s="220"/>
      <c r="BT4" s="220"/>
      <c r="BU4" s="220"/>
      <c r="BV4" s="220"/>
      <c r="BW4" s="221"/>
      <c r="BX4" s="35"/>
      <c r="BY4" s="219"/>
      <c r="BZ4" s="220"/>
      <c r="CA4" s="220"/>
      <c r="CB4" s="220"/>
      <c r="CC4" s="220"/>
      <c r="CD4" s="220"/>
      <c r="CE4" s="220"/>
      <c r="CF4" s="221"/>
      <c r="CG4" s="35"/>
      <c r="CH4" s="35"/>
      <c r="CI4" s="219"/>
      <c r="CJ4" s="220"/>
      <c r="CK4" s="220"/>
      <c r="CL4" s="220"/>
      <c r="CM4" s="220"/>
      <c r="CN4" s="220"/>
      <c r="CO4" s="220"/>
      <c r="CP4" s="221"/>
      <c r="CQ4" s="35"/>
      <c r="CR4" s="219"/>
      <c r="CS4" s="220"/>
      <c r="CT4" s="220"/>
      <c r="CU4" s="220"/>
      <c r="CV4" s="220"/>
      <c r="CW4" s="220"/>
      <c r="CX4" s="220"/>
      <c r="CY4" s="221"/>
      <c r="CZ4" s="35"/>
      <c r="DA4" s="35"/>
      <c r="DB4" s="219"/>
      <c r="DC4" s="220"/>
      <c r="DD4" s="220"/>
      <c r="DE4" s="220"/>
      <c r="DF4" s="220"/>
      <c r="DG4" s="220"/>
      <c r="DH4" s="220"/>
      <c r="DI4" s="221"/>
      <c r="DJ4" s="35"/>
      <c r="DK4" s="219"/>
      <c r="DL4" s="220"/>
      <c r="DM4" s="220"/>
      <c r="DN4" s="220"/>
      <c r="DO4" s="220"/>
      <c r="DP4" s="220"/>
      <c r="DQ4" s="220"/>
      <c r="DR4" s="221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185"/>
      <c r="EE4" s="186"/>
      <c r="EF4" s="186"/>
      <c r="EG4" s="186"/>
      <c r="EH4" s="186"/>
      <c r="EI4" s="186"/>
      <c r="EJ4" s="186"/>
      <c r="EK4" s="187"/>
      <c r="EL4" s="35"/>
      <c r="EM4" s="35"/>
      <c r="EN4" s="185"/>
      <c r="EO4" s="186"/>
      <c r="EP4" s="186"/>
      <c r="EQ4" s="186"/>
      <c r="ER4" s="186"/>
      <c r="ES4" s="186"/>
      <c r="ET4" s="186"/>
      <c r="EU4" s="187"/>
      <c r="EV4" s="35"/>
      <c r="EW4" s="185"/>
      <c r="EX4" s="186"/>
      <c r="EY4" s="186"/>
      <c r="EZ4" s="186"/>
      <c r="FA4" s="186"/>
      <c r="FB4" s="186"/>
      <c r="FC4" s="186"/>
      <c r="FD4" s="187"/>
      <c r="FE4" s="35"/>
      <c r="FF4" s="35"/>
      <c r="FG4" s="185"/>
      <c r="FH4" s="186"/>
      <c r="FI4" s="186"/>
      <c r="FJ4" s="186"/>
      <c r="FK4" s="186"/>
      <c r="FL4" s="186"/>
      <c r="FM4" s="186"/>
      <c r="FN4" s="187"/>
      <c r="FO4" s="35"/>
    </row>
    <row r="5" spans="1:171" ht="18.75">
      <c r="A5" s="1035" t="s">
        <v>54</v>
      </c>
      <c r="B5" s="1022"/>
      <c r="C5" s="1022"/>
      <c r="D5" s="1022"/>
      <c r="E5" s="1036" t="str">
        <f>scheidsrechters!L13</f>
        <v>R.Brinkman</v>
      </c>
      <c r="F5" s="1036"/>
      <c r="G5" s="1036"/>
      <c r="H5" s="1037"/>
      <c r="I5" s="189"/>
      <c r="J5" s="189"/>
      <c r="K5" s="1035" t="s">
        <v>54</v>
      </c>
      <c r="L5" s="1022"/>
      <c r="M5" s="1022"/>
      <c r="N5" s="1022"/>
      <c r="O5" s="1036" t="str">
        <f>scheidsrechters!L45</f>
        <v>W.v.Arnhem</v>
      </c>
      <c r="P5" s="1036"/>
      <c r="Q5" s="1036"/>
      <c r="R5" s="1037"/>
      <c r="S5" s="189"/>
      <c r="T5" s="1035" t="s">
        <v>54</v>
      </c>
      <c r="U5" s="1022"/>
      <c r="V5" s="1022"/>
      <c r="W5" s="1022"/>
      <c r="X5" s="1036" t="str">
        <f>scheidsrechters!L16</f>
        <v>B.Schoofs</v>
      </c>
      <c r="Y5" s="1036"/>
      <c r="Z5" s="1036"/>
      <c r="AA5" s="1037"/>
      <c r="AB5" s="189"/>
      <c r="AC5" s="189"/>
      <c r="AD5" s="1035" t="s">
        <v>54</v>
      </c>
      <c r="AE5" s="1022"/>
      <c r="AF5" s="1022"/>
      <c r="AG5" s="1022"/>
      <c r="AH5" s="1036" t="str">
        <f>scheidsrechters!L48</f>
        <v>D.Brinkman</v>
      </c>
      <c r="AI5" s="1036"/>
      <c r="AJ5" s="1036"/>
      <c r="AK5" s="1037"/>
      <c r="AL5" s="189"/>
      <c r="AM5" s="1035" t="s">
        <v>54</v>
      </c>
      <c r="AN5" s="1022"/>
      <c r="AO5" s="1022"/>
      <c r="AP5" s="1022"/>
      <c r="AQ5" s="1036" t="str">
        <f>scheidsrechters!L19</f>
        <v>H.v/d Berg</v>
      </c>
      <c r="AR5" s="1036"/>
      <c r="AS5" s="1036"/>
      <c r="AT5" s="1037"/>
      <c r="AU5" s="189"/>
      <c r="AV5" s="189"/>
      <c r="AW5" s="1035" t="s">
        <v>54</v>
      </c>
      <c r="AX5" s="1022"/>
      <c r="AY5" s="1022"/>
      <c r="AZ5" s="1022"/>
      <c r="BA5" s="1036" t="str">
        <f>scheidsrechters!L51</f>
        <v>J.v.Eijsden</v>
      </c>
      <c r="BB5" s="1036"/>
      <c r="BC5" s="1036"/>
      <c r="BD5" s="1037"/>
      <c r="BE5" s="189"/>
      <c r="BF5" s="1035" t="s">
        <v>54</v>
      </c>
      <c r="BG5" s="1022"/>
      <c r="BH5" s="1022"/>
      <c r="BI5" s="1022"/>
      <c r="BJ5" s="1036" t="str">
        <f>scheidsrechters!L54</f>
        <v>W.v.Arnhem</v>
      </c>
      <c r="BK5" s="1036"/>
      <c r="BL5" s="1036"/>
      <c r="BM5" s="1037"/>
      <c r="BN5" s="189"/>
      <c r="BO5" s="189"/>
      <c r="BP5" s="1035" t="s">
        <v>54</v>
      </c>
      <c r="BQ5" s="1022"/>
      <c r="BR5" s="1022"/>
      <c r="BS5" s="1022"/>
      <c r="BT5" s="1036" t="str">
        <f>scheidsrechters!L22</f>
        <v>R.Brinkman</v>
      </c>
      <c r="BU5" s="1036"/>
      <c r="BV5" s="1036"/>
      <c r="BW5" s="1037"/>
      <c r="BX5" s="189"/>
      <c r="BY5" s="1035" t="s">
        <v>54</v>
      </c>
      <c r="BZ5" s="1022"/>
      <c r="CA5" s="1022"/>
      <c r="CB5" s="1022"/>
      <c r="CC5" s="1036" t="str">
        <f>scheidsrechters!L57</f>
        <v>D.Brinkman</v>
      </c>
      <c r="CD5" s="1036"/>
      <c r="CE5" s="1036"/>
      <c r="CF5" s="1037"/>
      <c r="CG5" s="189"/>
      <c r="CH5" s="189"/>
      <c r="CI5" s="1035" t="s">
        <v>54</v>
      </c>
      <c r="CJ5" s="1022"/>
      <c r="CK5" s="1022"/>
      <c r="CL5" s="1022"/>
      <c r="CM5" s="1036" t="str">
        <f>scheidsrechters!L25</f>
        <v>B.Schoofs</v>
      </c>
      <c r="CN5" s="1036"/>
      <c r="CO5" s="1036"/>
      <c r="CP5" s="1037"/>
      <c r="CQ5" s="189"/>
      <c r="CR5" s="1035" t="s">
        <v>54</v>
      </c>
      <c r="CS5" s="1022"/>
      <c r="CT5" s="1022"/>
      <c r="CU5" s="1022"/>
      <c r="CV5" s="1036" t="str">
        <f>scheidsrechters!L66</f>
        <v>R.Brinkman</v>
      </c>
      <c r="CW5" s="1036"/>
      <c r="CX5" s="1036"/>
      <c r="CY5" s="1037"/>
      <c r="CZ5" s="189"/>
      <c r="DA5" s="189"/>
      <c r="DB5" s="1035" t="s">
        <v>54</v>
      </c>
      <c r="DC5" s="1022"/>
      <c r="DD5" s="1022"/>
      <c r="DE5" s="1022"/>
      <c r="DF5" s="1036" t="str">
        <f>scheidsrechters!L75</f>
        <v>D.Brinkman</v>
      </c>
      <c r="DG5" s="1036"/>
      <c r="DH5" s="1036"/>
      <c r="DI5" s="1037"/>
      <c r="DJ5" s="189"/>
      <c r="DK5" s="1035" t="s">
        <v>54</v>
      </c>
      <c r="DL5" s="1022"/>
      <c r="DM5" s="1022"/>
      <c r="DN5" s="1022"/>
      <c r="DO5" s="1036">
        <f>scheidsrechters!L88</f>
        <v>0</v>
      </c>
      <c r="DP5" s="1036"/>
      <c r="DQ5" s="1036"/>
      <c r="DR5" s="1037"/>
      <c r="DS5" s="189"/>
      <c r="DT5" s="189"/>
      <c r="DU5" s="1022" t="s">
        <v>54</v>
      </c>
      <c r="DV5" s="1022"/>
      <c r="DW5" s="1022"/>
      <c r="DX5" s="1022"/>
      <c r="DY5" s="1026"/>
      <c r="DZ5" s="1026"/>
      <c r="EA5" s="1026"/>
      <c r="EB5" s="1026"/>
      <c r="EC5" s="189"/>
      <c r="ED5" s="1025" t="s">
        <v>54</v>
      </c>
      <c r="EE5" s="1022"/>
      <c r="EF5" s="1022"/>
      <c r="EG5" s="1022"/>
      <c r="EH5" s="1026"/>
      <c r="EI5" s="1026"/>
      <c r="EJ5" s="1026"/>
      <c r="EK5" s="1027"/>
      <c r="EL5" s="189"/>
      <c r="EM5" s="189"/>
      <c r="EN5" s="1025" t="s">
        <v>54</v>
      </c>
      <c r="EO5" s="1022"/>
      <c r="EP5" s="1022"/>
      <c r="EQ5" s="1022"/>
      <c r="ER5" s="1026"/>
      <c r="ES5" s="1026"/>
      <c r="ET5" s="1026"/>
      <c r="EU5" s="1027"/>
      <c r="EV5" s="189"/>
      <c r="EW5" s="1025" t="s">
        <v>54</v>
      </c>
      <c r="EX5" s="1022"/>
      <c r="EY5" s="1022"/>
      <c r="EZ5" s="1022"/>
      <c r="FA5" s="1026">
        <f>scheidsrechters!FH13</f>
        <v>0</v>
      </c>
      <c r="FB5" s="1026"/>
      <c r="FC5" s="1026"/>
      <c r="FD5" s="1027"/>
      <c r="FE5" s="189"/>
      <c r="FF5" s="189"/>
      <c r="FG5" s="1025" t="s">
        <v>54</v>
      </c>
      <c r="FH5" s="1022"/>
      <c r="FI5" s="1022"/>
      <c r="FJ5" s="1022"/>
      <c r="FK5" s="1026">
        <f>scheidsrechters!FH45</f>
        <v>0</v>
      </c>
      <c r="FL5" s="1026"/>
      <c r="FM5" s="1026"/>
      <c r="FN5" s="1027"/>
      <c r="FO5" s="189"/>
    </row>
    <row r="6" spans="1:171">
      <c r="A6" s="222"/>
      <c r="B6" s="35"/>
      <c r="C6" s="35"/>
      <c r="D6" s="35"/>
      <c r="E6" s="216"/>
      <c r="F6" s="216"/>
      <c r="G6" s="216"/>
      <c r="H6" s="223"/>
      <c r="I6" s="35"/>
      <c r="J6" s="35"/>
      <c r="K6" s="222"/>
      <c r="L6" s="35"/>
      <c r="M6" s="35"/>
      <c r="N6" s="35"/>
      <c r="O6" s="216"/>
      <c r="P6" s="216"/>
      <c r="Q6" s="216"/>
      <c r="R6" s="223"/>
      <c r="S6" s="35"/>
      <c r="T6" s="222"/>
      <c r="U6" s="35"/>
      <c r="V6" s="35"/>
      <c r="W6" s="35"/>
      <c r="X6" s="216"/>
      <c r="Y6" s="216"/>
      <c r="Z6" s="216"/>
      <c r="AA6" s="223"/>
      <c r="AB6" s="35"/>
      <c r="AC6" s="35"/>
      <c r="AD6" s="222"/>
      <c r="AE6" s="35"/>
      <c r="AF6" s="35"/>
      <c r="AG6" s="35"/>
      <c r="AH6" s="216"/>
      <c r="AI6" s="216"/>
      <c r="AJ6" s="216"/>
      <c r="AK6" s="223"/>
      <c r="AL6" s="35"/>
      <c r="AM6" s="222"/>
      <c r="AN6" s="35"/>
      <c r="AO6" s="35"/>
      <c r="AP6" s="35"/>
      <c r="AQ6" s="216"/>
      <c r="AR6" s="216"/>
      <c r="AS6" s="216"/>
      <c r="AT6" s="223"/>
      <c r="AU6" s="35"/>
      <c r="AV6" s="35"/>
      <c r="AW6" s="222"/>
      <c r="AX6" s="35"/>
      <c r="AY6" s="35"/>
      <c r="AZ6" s="35"/>
      <c r="BA6" s="216"/>
      <c r="BB6" s="216"/>
      <c r="BC6" s="216"/>
      <c r="BD6" s="223"/>
      <c r="BE6" s="35"/>
      <c r="BF6" s="222"/>
      <c r="BG6" s="35"/>
      <c r="BH6" s="35"/>
      <c r="BI6" s="35"/>
      <c r="BJ6" s="216"/>
      <c r="BK6" s="216"/>
      <c r="BL6" s="216"/>
      <c r="BM6" s="223"/>
      <c r="BN6" s="35"/>
      <c r="BO6" s="35"/>
      <c r="BP6" s="222"/>
      <c r="BQ6" s="35"/>
      <c r="BR6" s="35"/>
      <c r="BS6" s="35"/>
      <c r="BT6" s="216"/>
      <c r="BU6" s="216"/>
      <c r="BV6" s="216"/>
      <c r="BW6" s="223"/>
      <c r="BX6" s="35"/>
      <c r="BY6" s="222"/>
      <c r="BZ6" s="35"/>
      <c r="CA6" s="35"/>
      <c r="CB6" s="35"/>
      <c r="CC6" s="216"/>
      <c r="CD6" s="216"/>
      <c r="CE6" s="216"/>
      <c r="CF6" s="223"/>
      <c r="CG6" s="35"/>
      <c r="CH6" s="35"/>
      <c r="CI6" s="222"/>
      <c r="CJ6" s="35"/>
      <c r="CK6" s="35"/>
      <c r="CL6" s="35"/>
      <c r="CM6" s="216"/>
      <c r="CN6" s="216"/>
      <c r="CO6" s="216"/>
      <c r="CP6" s="223"/>
      <c r="CQ6" s="35"/>
      <c r="CR6" s="222"/>
      <c r="CS6" s="35"/>
      <c r="CT6" s="35"/>
      <c r="CU6" s="35"/>
      <c r="CV6" s="216"/>
      <c r="CW6" s="216"/>
      <c r="CX6" s="216"/>
      <c r="CY6" s="223"/>
      <c r="CZ6" s="35"/>
      <c r="DA6" s="35"/>
      <c r="DB6" s="222"/>
      <c r="DC6" s="35"/>
      <c r="DD6" s="35"/>
      <c r="DE6" s="35"/>
      <c r="DF6" s="216"/>
      <c r="DG6" s="216"/>
      <c r="DH6" s="216"/>
      <c r="DI6" s="223"/>
      <c r="DJ6" s="35"/>
      <c r="DK6" s="222"/>
      <c r="DL6" s="35"/>
      <c r="DM6" s="35"/>
      <c r="DN6" s="35"/>
      <c r="DO6" s="216"/>
      <c r="DP6" s="216"/>
      <c r="DQ6" s="216"/>
      <c r="DR6" s="223"/>
      <c r="DS6" s="35"/>
      <c r="DT6" s="35"/>
      <c r="DU6" s="35"/>
      <c r="DV6" s="35"/>
      <c r="DW6" s="35"/>
      <c r="DX6" s="35"/>
      <c r="DY6" s="216"/>
      <c r="DZ6" s="216"/>
      <c r="EA6" s="216"/>
      <c r="EB6" s="35"/>
      <c r="EC6" s="35"/>
      <c r="ED6" s="93"/>
      <c r="EE6" s="35"/>
      <c r="EF6" s="35"/>
      <c r="EG6" s="35"/>
      <c r="EH6" s="216"/>
      <c r="EI6" s="216"/>
      <c r="EJ6" s="216"/>
      <c r="EK6" s="191"/>
      <c r="EL6" s="35"/>
      <c r="EM6" s="35"/>
      <c r="EN6" s="93"/>
      <c r="EO6" s="35"/>
      <c r="EP6" s="35"/>
      <c r="EQ6" s="35"/>
      <c r="ER6" s="216"/>
      <c r="ES6" s="216"/>
      <c r="ET6" s="216"/>
      <c r="EU6" s="191"/>
      <c r="EV6" s="35"/>
      <c r="EW6" s="93"/>
      <c r="EX6" s="35"/>
      <c r="EY6" s="35"/>
      <c r="EZ6" s="35"/>
      <c r="FA6" s="35"/>
      <c r="FB6" s="35"/>
      <c r="FC6" s="35"/>
      <c r="FD6" s="191"/>
      <c r="FE6" s="35"/>
      <c r="FF6" s="35"/>
      <c r="FG6" s="93"/>
      <c r="FH6" s="35"/>
      <c r="FI6" s="35"/>
      <c r="FJ6" s="35"/>
      <c r="FK6" s="35"/>
      <c r="FL6" s="35"/>
      <c r="FM6" s="35"/>
      <c r="FN6" s="191"/>
      <c r="FO6" s="35"/>
    </row>
    <row r="7" spans="1:171">
      <c r="A7" s="222"/>
      <c r="B7" s="35"/>
      <c r="C7" s="35"/>
      <c r="D7" s="35"/>
      <c r="E7" s="35"/>
      <c r="F7" s="35"/>
      <c r="G7" s="35"/>
      <c r="H7" s="223"/>
      <c r="I7" s="35"/>
      <c r="J7" s="35"/>
      <c r="K7" s="222"/>
      <c r="L7" s="35"/>
      <c r="M7" s="35"/>
      <c r="N7" s="35"/>
      <c r="O7" s="35"/>
      <c r="P7" s="35"/>
      <c r="Q7" s="35"/>
      <c r="R7" s="223"/>
      <c r="S7" s="35"/>
      <c r="T7" s="222"/>
      <c r="U7" s="35"/>
      <c r="V7" s="35"/>
      <c r="W7" s="35"/>
      <c r="X7" s="35"/>
      <c r="Y7" s="35"/>
      <c r="Z7" s="35"/>
      <c r="AA7" s="223"/>
      <c r="AB7" s="35"/>
      <c r="AC7" s="35"/>
      <c r="AD7" s="222"/>
      <c r="AE7" s="35"/>
      <c r="AF7" s="35"/>
      <c r="AG7" s="35"/>
      <c r="AH7" s="35"/>
      <c r="AI7" s="35"/>
      <c r="AJ7" s="35"/>
      <c r="AK7" s="223"/>
      <c r="AL7" s="35"/>
      <c r="AM7" s="222"/>
      <c r="AN7" s="35"/>
      <c r="AO7" s="35"/>
      <c r="AP7" s="35"/>
      <c r="AQ7" s="35"/>
      <c r="AR7" s="35"/>
      <c r="AS7" s="35"/>
      <c r="AT7" s="223"/>
      <c r="AU7" s="35"/>
      <c r="AV7" s="35"/>
      <c r="AW7" s="222"/>
      <c r="AX7" s="35"/>
      <c r="AY7" s="35"/>
      <c r="AZ7" s="35"/>
      <c r="BA7" s="35"/>
      <c r="BB7" s="35"/>
      <c r="BC7" s="35"/>
      <c r="BD7" s="223"/>
      <c r="BE7" s="35"/>
      <c r="BF7" s="222"/>
      <c r="BG7" s="35"/>
      <c r="BH7" s="35"/>
      <c r="BI7" s="35"/>
      <c r="BJ7" s="35"/>
      <c r="BK7" s="35"/>
      <c r="BL7" s="35"/>
      <c r="BM7" s="223"/>
      <c r="BN7" s="35"/>
      <c r="BO7" s="35"/>
      <c r="BP7" s="222"/>
      <c r="BQ7" s="35"/>
      <c r="BR7" s="35"/>
      <c r="BS7" s="35"/>
      <c r="BT7" s="35"/>
      <c r="BU7" s="35"/>
      <c r="BV7" s="35"/>
      <c r="BW7" s="223"/>
      <c r="BX7" s="35"/>
      <c r="BY7" s="222"/>
      <c r="BZ7" s="35"/>
      <c r="CA7" s="35"/>
      <c r="CB7" s="35"/>
      <c r="CC7" s="35"/>
      <c r="CD7" s="35"/>
      <c r="CE7" s="35"/>
      <c r="CF7" s="223"/>
      <c r="CG7" s="35"/>
      <c r="CH7" s="35"/>
      <c r="CI7" s="222"/>
      <c r="CJ7" s="35"/>
      <c r="CK7" s="35"/>
      <c r="CL7" s="35"/>
      <c r="CM7" s="35"/>
      <c r="CN7" s="35"/>
      <c r="CO7" s="35"/>
      <c r="CP7" s="223"/>
      <c r="CQ7" s="35"/>
      <c r="CR7" s="222"/>
      <c r="CS7" s="35"/>
      <c r="CT7" s="35"/>
      <c r="CU7" s="35"/>
      <c r="CV7" s="35"/>
      <c r="CW7" s="35"/>
      <c r="CX7" s="35"/>
      <c r="CY7" s="223"/>
      <c r="CZ7" s="35"/>
      <c r="DA7" s="35"/>
      <c r="DB7" s="222"/>
      <c r="DC7" s="35"/>
      <c r="DD7" s="35"/>
      <c r="DE7" s="35"/>
      <c r="DF7" s="35"/>
      <c r="DG7" s="35"/>
      <c r="DH7" s="35"/>
      <c r="DI7" s="223"/>
      <c r="DJ7" s="35"/>
      <c r="DK7" s="222"/>
      <c r="DL7" s="35"/>
      <c r="DM7" s="35"/>
      <c r="DN7" s="35"/>
      <c r="DO7" s="35"/>
      <c r="DP7" s="35"/>
      <c r="DQ7" s="35"/>
      <c r="DR7" s="223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93"/>
      <c r="EE7" s="35"/>
      <c r="EF7" s="35"/>
      <c r="EG7" s="35"/>
      <c r="EH7" s="35"/>
      <c r="EI7" s="35"/>
      <c r="EJ7" s="35"/>
      <c r="EK7" s="191"/>
      <c r="EL7" s="35"/>
      <c r="EM7" s="35"/>
      <c r="EN7" s="93"/>
      <c r="EO7" s="35"/>
      <c r="EP7" s="35"/>
      <c r="EQ7" s="35"/>
      <c r="ER7" s="35"/>
      <c r="ES7" s="35"/>
      <c r="ET7" s="35"/>
      <c r="EU7" s="191"/>
      <c r="EV7" s="35"/>
      <c r="EW7" s="93"/>
      <c r="EX7" s="35"/>
      <c r="EY7" s="35"/>
      <c r="EZ7" s="35"/>
      <c r="FA7" s="35"/>
      <c r="FB7" s="35"/>
      <c r="FC7" s="35"/>
      <c r="FD7" s="191"/>
      <c r="FE7" s="35"/>
      <c r="FF7" s="35"/>
      <c r="FG7" s="93"/>
      <c r="FH7" s="35"/>
      <c r="FI7" s="35"/>
      <c r="FJ7" s="35"/>
      <c r="FK7" s="35"/>
      <c r="FL7" s="35"/>
      <c r="FM7" s="35"/>
      <c r="FN7" s="191"/>
      <c r="FO7" s="35"/>
    </row>
    <row r="8" spans="1:171" ht="18.75">
      <c r="A8" s="222"/>
      <c r="B8" s="1023" t="s">
        <v>55</v>
      </c>
      <c r="C8" s="1023"/>
      <c r="D8" s="1023" t="str">
        <f>scheidsrechters!A13</f>
        <v>10.00</v>
      </c>
      <c r="E8" s="1023"/>
      <c r="F8" s="1023"/>
      <c r="G8" s="35" t="s">
        <v>56</v>
      </c>
      <c r="H8" s="223"/>
      <c r="I8" s="35"/>
      <c r="J8" s="35"/>
      <c r="K8" s="222"/>
      <c r="L8" s="1023" t="s">
        <v>55</v>
      </c>
      <c r="M8" s="1023"/>
      <c r="N8" s="1023" t="str">
        <f>scheidsrechters!A45</f>
        <v>10.25</v>
      </c>
      <c r="O8" s="1023"/>
      <c r="P8" s="1023"/>
      <c r="Q8" s="35" t="s">
        <v>56</v>
      </c>
      <c r="R8" s="223"/>
      <c r="S8" s="35"/>
      <c r="T8" s="222"/>
      <c r="U8" s="1023" t="s">
        <v>55</v>
      </c>
      <c r="V8" s="1023"/>
      <c r="W8" s="1023" t="str">
        <f>scheidsrechters!A16</f>
        <v>10.50</v>
      </c>
      <c r="X8" s="1023"/>
      <c r="Y8" s="1023"/>
      <c r="Z8" s="35" t="s">
        <v>56</v>
      </c>
      <c r="AA8" s="223"/>
      <c r="AB8" s="35"/>
      <c r="AC8" s="35"/>
      <c r="AD8" s="222"/>
      <c r="AE8" s="1023" t="s">
        <v>55</v>
      </c>
      <c r="AF8" s="1023"/>
      <c r="AG8" s="1023" t="str">
        <f>scheidsrechters!A48</f>
        <v>11.15</v>
      </c>
      <c r="AH8" s="1023"/>
      <c r="AI8" s="1023"/>
      <c r="AJ8" s="35" t="s">
        <v>56</v>
      </c>
      <c r="AK8" s="223"/>
      <c r="AL8" s="35"/>
      <c r="AM8" s="222"/>
      <c r="AN8" s="1023" t="s">
        <v>55</v>
      </c>
      <c r="AO8" s="1023"/>
      <c r="AP8" s="1023" t="str">
        <f>scheidsrechters!A19</f>
        <v>11.40</v>
      </c>
      <c r="AQ8" s="1023"/>
      <c r="AR8" s="1023"/>
      <c r="AS8" s="35" t="s">
        <v>56</v>
      </c>
      <c r="AT8" s="223"/>
      <c r="AU8" s="35"/>
      <c r="AV8" s="35"/>
      <c r="AW8" s="222"/>
      <c r="AX8" s="1023" t="s">
        <v>55</v>
      </c>
      <c r="AY8" s="1023"/>
      <c r="AZ8" s="1023" t="str">
        <f>scheidsrechters!A51</f>
        <v>12.05</v>
      </c>
      <c r="BA8" s="1023"/>
      <c r="BB8" s="1023"/>
      <c r="BC8" s="35" t="s">
        <v>56</v>
      </c>
      <c r="BD8" s="223"/>
      <c r="BE8" s="35"/>
      <c r="BF8" s="222"/>
      <c r="BG8" s="1023" t="s">
        <v>55</v>
      </c>
      <c r="BH8" s="1023"/>
      <c r="BI8" s="1023" t="str">
        <f>scheidsrechters!A54</f>
        <v>13.25</v>
      </c>
      <c r="BJ8" s="1023"/>
      <c r="BK8" s="1023"/>
      <c r="BL8" s="35" t="s">
        <v>56</v>
      </c>
      <c r="BM8" s="223"/>
      <c r="BN8" s="35"/>
      <c r="BO8" s="35"/>
      <c r="BP8" s="222"/>
      <c r="BQ8" s="1023" t="s">
        <v>55</v>
      </c>
      <c r="BR8" s="1023"/>
      <c r="BS8" s="1023" t="str">
        <f>scheidsrechters!A22</f>
        <v>13.00</v>
      </c>
      <c r="BT8" s="1023"/>
      <c r="BU8" s="1023"/>
      <c r="BV8" s="35" t="s">
        <v>56</v>
      </c>
      <c r="BW8" s="223"/>
      <c r="BX8" s="35"/>
      <c r="BY8" s="222"/>
      <c r="BZ8" s="1023" t="s">
        <v>55</v>
      </c>
      <c r="CA8" s="1023"/>
      <c r="CB8" s="1023" t="str">
        <f>scheidsrechters!A57</f>
        <v>14.15</v>
      </c>
      <c r="CC8" s="1023"/>
      <c r="CD8" s="1023"/>
      <c r="CE8" s="35" t="s">
        <v>56</v>
      </c>
      <c r="CF8" s="223"/>
      <c r="CG8" s="35"/>
      <c r="CH8" s="35"/>
      <c r="CI8" s="222"/>
      <c r="CJ8" s="1023" t="s">
        <v>55</v>
      </c>
      <c r="CK8" s="1023"/>
      <c r="CL8" s="1023" t="str">
        <f>scheidsrechters!A25</f>
        <v>13.50</v>
      </c>
      <c r="CM8" s="1023"/>
      <c r="CN8" s="1023"/>
      <c r="CO8" s="35" t="s">
        <v>56</v>
      </c>
      <c r="CP8" s="223"/>
      <c r="CQ8" s="35"/>
      <c r="CR8" s="222"/>
      <c r="CS8" s="1023" t="s">
        <v>55</v>
      </c>
      <c r="CT8" s="1023"/>
      <c r="CU8" s="1023" t="str">
        <f>scheidsrechters!A66</f>
        <v>14.50</v>
      </c>
      <c r="CV8" s="1023"/>
      <c r="CW8" s="1023"/>
      <c r="CX8" s="35" t="s">
        <v>56</v>
      </c>
      <c r="CY8" s="223"/>
      <c r="CZ8" s="35"/>
      <c r="DA8" s="35"/>
      <c r="DB8" s="222"/>
      <c r="DC8" s="1023" t="s">
        <v>55</v>
      </c>
      <c r="DD8" s="1023"/>
      <c r="DE8" s="1023" t="str">
        <f>scheidsrechters!A75</f>
        <v>15.15</v>
      </c>
      <c r="DF8" s="1023"/>
      <c r="DG8" s="1023"/>
      <c r="DH8" s="35" t="s">
        <v>56</v>
      </c>
      <c r="DI8" s="223"/>
      <c r="DJ8" s="35"/>
      <c r="DK8" s="222"/>
      <c r="DL8" s="1023" t="s">
        <v>55</v>
      </c>
      <c r="DM8" s="1023"/>
      <c r="DN8" s="1023">
        <f>scheidsrechters!A88</f>
        <v>0</v>
      </c>
      <c r="DO8" s="1023"/>
      <c r="DP8" s="1023"/>
      <c r="DQ8" s="35" t="s">
        <v>56</v>
      </c>
      <c r="DR8" s="223"/>
      <c r="DS8" s="35"/>
      <c r="DT8" s="35"/>
      <c r="DU8" s="35"/>
      <c r="DV8" s="1023" t="s">
        <v>55</v>
      </c>
      <c r="DW8" s="1023"/>
      <c r="DX8" s="1023"/>
      <c r="DY8" s="1023"/>
      <c r="DZ8" s="1023"/>
      <c r="EA8" s="35" t="s">
        <v>56</v>
      </c>
      <c r="EB8" s="35"/>
      <c r="EC8" s="35"/>
      <c r="ED8" s="93"/>
      <c r="EE8" s="1023" t="s">
        <v>55</v>
      </c>
      <c r="EF8" s="1023"/>
      <c r="EG8" s="1023"/>
      <c r="EH8" s="1023"/>
      <c r="EI8" s="1023"/>
      <c r="EJ8" s="35" t="s">
        <v>56</v>
      </c>
      <c r="EK8" s="191"/>
      <c r="EL8" s="35"/>
      <c r="EM8" s="35"/>
      <c r="EN8" s="93"/>
      <c r="EO8" s="1023" t="s">
        <v>55</v>
      </c>
      <c r="EP8" s="1023"/>
      <c r="EQ8" s="1023"/>
      <c r="ER8" s="1023"/>
      <c r="ES8" s="1023"/>
      <c r="ET8" s="35" t="s">
        <v>56</v>
      </c>
      <c r="EU8" s="191"/>
      <c r="EV8" s="35"/>
      <c r="EW8" s="93"/>
      <c r="EX8" s="1023" t="s">
        <v>55</v>
      </c>
      <c r="EY8" s="1023"/>
      <c r="EZ8" s="1023">
        <f>scheidsrechters!EW13</f>
        <v>0</v>
      </c>
      <c r="FA8" s="1023"/>
      <c r="FB8" s="1023"/>
      <c r="FC8" s="35" t="s">
        <v>56</v>
      </c>
      <c r="FD8" s="191"/>
      <c r="FE8" s="35"/>
      <c r="FF8" s="35"/>
      <c r="FG8" s="93"/>
      <c r="FH8" s="1023" t="s">
        <v>55</v>
      </c>
      <c r="FI8" s="1023"/>
      <c r="FJ8" s="1023">
        <f>scheidsrechters!EW45</f>
        <v>0</v>
      </c>
      <c r="FK8" s="1023"/>
      <c r="FL8" s="1023"/>
      <c r="FM8" s="35" t="s">
        <v>56</v>
      </c>
      <c r="FN8" s="191"/>
      <c r="FO8" s="35"/>
    </row>
    <row r="9" spans="1:171">
      <c r="A9" s="222"/>
      <c r="B9" s="35"/>
      <c r="C9" s="35"/>
      <c r="D9" s="35"/>
      <c r="E9" s="35"/>
      <c r="F9" s="35"/>
      <c r="G9" s="35"/>
      <c r="H9" s="223"/>
      <c r="I9" s="35"/>
      <c r="J9" s="35"/>
      <c r="K9" s="222"/>
      <c r="L9" s="35"/>
      <c r="M9" s="35"/>
      <c r="N9" s="35"/>
      <c r="O9" s="35"/>
      <c r="P9" s="35"/>
      <c r="Q9" s="35"/>
      <c r="R9" s="223"/>
      <c r="S9" s="35"/>
      <c r="T9" s="222"/>
      <c r="U9" s="35"/>
      <c r="V9" s="35"/>
      <c r="W9" s="35"/>
      <c r="X9" s="35"/>
      <c r="Y9" s="35"/>
      <c r="Z9" s="35"/>
      <c r="AA9" s="223"/>
      <c r="AB9" s="35"/>
      <c r="AC9" s="35"/>
      <c r="AD9" s="222"/>
      <c r="AE9" s="35"/>
      <c r="AF9" s="35"/>
      <c r="AG9" s="35"/>
      <c r="AH9" s="35"/>
      <c r="AI9" s="35"/>
      <c r="AJ9" s="35"/>
      <c r="AK9" s="223"/>
      <c r="AL9" s="35"/>
      <c r="AM9" s="222"/>
      <c r="AN9" s="35"/>
      <c r="AO9" s="35"/>
      <c r="AP9" s="35"/>
      <c r="AQ9" s="35"/>
      <c r="AR9" s="35"/>
      <c r="AS9" s="35"/>
      <c r="AT9" s="223"/>
      <c r="AU9" s="35"/>
      <c r="AV9" s="35"/>
      <c r="AW9" s="222"/>
      <c r="AX9" s="35"/>
      <c r="AY9" s="35"/>
      <c r="AZ9" s="35"/>
      <c r="BA9" s="35"/>
      <c r="BB9" s="35"/>
      <c r="BC9" s="35"/>
      <c r="BD9" s="223"/>
      <c r="BE9" s="35"/>
      <c r="BF9" s="222"/>
      <c r="BG9" s="35"/>
      <c r="BH9" s="35"/>
      <c r="BI9" s="35"/>
      <c r="BJ9" s="35"/>
      <c r="BK9" s="35"/>
      <c r="BL9" s="35"/>
      <c r="BM9" s="223"/>
      <c r="BN9" s="35"/>
      <c r="BO9" s="35"/>
      <c r="BP9" s="222"/>
      <c r="BQ9" s="35"/>
      <c r="BR9" s="35"/>
      <c r="BS9" s="35"/>
      <c r="BT9" s="35"/>
      <c r="BU9" s="35"/>
      <c r="BV9" s="35"/>
      <c r="BW9" s="223"/>
      <c r="BX9" s="35"/>
      <c r="BY9" s="222"/>
      <c r="BZ9" s="35"/>
      <c r="CA9" s="35"/>
      <c r="CB9" s="35"/>
      <c r="CC9" s="35"/>
      <c r="CD9" s="35"/>
      <c r="CE9" s="35"/>
      <c r="CF9" s="223"/>
      <c r="CG9" s="35"/>
      <c r="CH9" s="35"/>
      <c r="CI9" s="222"/>
      <c r="CJ9" s="35"/>
      <c r="CK9" s="35"/>
      <c r="CL9" s="35"/>
      <c r="CM9" s="35"/>
      <c r="CN9" s="35"/>
      <c r="CO9" s="35"/>
      <c r="CP9" s="223"/>
      <c r="CQ9" s="35"/>
      <c r="CR9" s="222"/>
      <c r="CS9" s="35"/>
      <c r="CT9" s="35"/>
      <c r="CU9" s="35"/>
      <c r="CV9" s="35"/>
      <c r="CW9" s="35"/>
      <c r="CX9" s="35"/>
      <c r="CY9" s="223"/>
      <c r="CZ9" s="35"/>
      <c r="DA9" s="35"/>
      <c r="DB9" s="222"/>
      <c r="DC9" s="35"/>
      <c r="DD9" s="35"/>
      <c r="DE9" s="35"/>
      <c r="DF9" s="35"/>
      <c r="DG9" s="35"/>
      <c r="DH9" s="35"/>
      <c r="DI9" s="223"/>
      <c r="DJ9" s="35"/>
      <c r="DK9" s="222"/>
      <c r="DL9" s="35"/>
      <c r="DM9" s="35"/>
      <c r="DN9" s="35"/>
      <c r="DO9" s="35"/>
      <c r="DP9" s="35"/>
      <c r="DQ9" s="35"/>
      <c r="DR9" s="223"/>
      <c r="DS9" s="35"/>
      <c r="DT9" s="35"/>
      <c r="DU9" s="35"/>
      <c r="DV9" s="35"/>
      <c r="DW9" s="35"/>
      <c r="DX9" s="216"/>
      <c r="DY9" s="216"/>
      <c r="DZ9" s="216"/>
      <c r="EA9" s="35"/>
      <c r="EB9" s="35"/>
      <c r="EC9" s="35"/>
      <c r="ED9" s="93"/>
      <c r="EE9" s="35"/>
      <c r="EF9" s="35"/>
      <c r="EG9" s="216"/>
      <c r="EH9" s="216"/>
      <c r="EI9" s="216"/>
      <c r="EJ9" s="35"/>
      <c r="EK9" s="191"/>
      <c r="EL9" s="35"/>
      <c r="EM9" s="35"/>
      <c r="EN9" s="93"/>
      <c r="EO9" s="35"/>
      <c r="EP9" s="35"/>
      <c r="EQ9" s="216"/>
      <c r="ER9" s="216"/>
      <c r="ES9" s="216"/>
      <c r="ET9" s="35"/>
      <c r="EU9" s="191"/>
      <c r="EV9" s="35"/>
      <c r="EW9" s="93"/>
      <c r="EX9" s="35"/>
      <c r="EY9" s="35"/>
      <c r="EZ9" s="35"/>
      <c r="FA9" s="35"/>
      <c r="FB9" s="35"/>
      <c r="FC9" s="35"/>
      <c r="FD9" s="191"/>
      <c r="FE9" s="35"/>
      <c r="FF9" s="35"/>
      <c r="FG9" s="93"/>
      <c r="FH9" s="35"/>
      <c r="FI9" s="35"/>
      <c r="FJ9" s="35"/>
      <c r="FK9" s="35"/>
      <c r="FL9" s="35"/>
      <c r="FM9" s="35"/>
      <c r="FN9" s="191"/>
      <c r="FO9" s="35"/>
    </row>
    <row r="10" spans="1:171">
      <c r="A10" s="222"/>
      <c r="B10" s="35"/>
      <c r="C10" s="35"/>
      <c r="D10" s="35"/>
      <c r="E10" s="35"/>
      <c r="F10" s="35"/>
      <c r="G10" s="35"/>
      <c r="H10" s="223"/>
      <c r="I10" s="35"/>
      <c r="J10" s="35"/>
      <c r="K10" s="222"/>
      <c r="L10" s="35"/>
      <c r="M10" s="35"/>
      <c r="N10" s="35"/>
      <c r="O10" s="35"/>
      <c r="P10" s="35"/>
      <c r="Q10" s="35"/>
      <c r="R10" s="223"/>
      <c r="S10" s="35"/>
      <c r="T10" s="222"/>
      <c r="U10" s="35"/>
      <c r="V10" s="35"/>
      <c r="W10" s="35"/>
      <c r="X10" s="35"/>
      <c r="Y10" s="35"/>
      <c r="Z10" s="35"/>
      <c r="AA10" s="223"/>
      <c r="AB10" s="35"/>
      <c r="AC10" s="35"/>
      <c r="AD10" s="222"/>
      <c r="AE10" s="35"/>
      <c r="AF10" s="35"/>
      <c r="AG10" s="35"/>
      <c r="AH10" s="35"/>
      <c r="AI10" s="35"/>
      <c r="AJ10" s="35"/>
      <c r="AK10" s="223"/>
      <c r="AL10" s="35"/>
      <c r="AM10" s="222"/>
      <c r="AN10" s="35"/>
      <c r="AO10" s="35"/>
      <c r="AP10" s="35"/>
      <c r="AQ10" s="35"/>
      <c r="AR10" s="35"/>
      <c r="AS10" s="35"/>
      <c r="AT10" s="223"/>
      <c r="AU10" s="35"/>
      <c r="AV10" s="35"/>
      <c r="AW10" s="222"/>
      <c r="AX10" s="35"/>
      <c r="AY10" s="35"/>
      <c r="AZ10" s="35"/>
      <c r="BA10" s="35"/>
      <c r="BB10" s="35"/>
      <c r="BC10" s="35"/>
      <c r="BD10" s="223"/>
      <c r="BE10" s="35"/>
      <c r="BF10" s="222"/>
      <c r="BG10" s="35"/>
      <c r="BH10" s="35"/>
      <c r="BI10" s="35"/>
      <c r="BJ10" s="35"/>
      <c r="BK10" s="35"/>
      <c r="BL10" s="35"/>
      <c r="BM10" s="223"/>
      <c r="BN10" s="35"/>
      <c r="BO10" s="35"/>
      <c r="BP10" s="222"/>
      <c r="BQ10" s="35"/>
      <c r="BR10" s="35"/>
      <c r="BS10" s="35"/>
      <c r="BT10" s="35"/>
      <c r="BU10" s="35"/>
      <c r="BV10" s="35"/>
      <c r="BW10" s="223"/>
      <c r="BX10" s="35"/>
      <c r="BY10" s="222"/>
      <c r="BZ10" s="35"/>
      <c r="CA10" s="35"/>
      <c r="CB10" s="35"/>
      <c r="CC10" s="35"/>
      <c r="CD10" s="35"/>
      <c r="CE10" s="35"/>
      <c r="CF10" s="223"/>
      <c r="CG10" s="35"/>
      <c r="CH10" s="35"/>
      <c r="CI10" s="222"/>
      <c r="CJ10" s="35"/>
      <c r="CK10" s="35"/>
      <c r="CL10" s="35"/>
      <c r="CM10" s="35"/>
      <c r="CN10" s="35"/>
      <c r="CO10" s="35"/>
      <c r="CP10" s="223"/>
      <c r="CQ10" s="35"/>
      <c r="CR10" s="222"/>
      <c r="CS10" s="35"/>
      <c r="CT10" s="35"/>
      <c r="CU10" s="35"/>
      <c r="CV10" s="35"/>
      <c r="CW10" s="35"/>
      <c r="CX10" s="35"/>
      <c r="CY10" s="223"/>
      <c r="CZ10" s="35"/>
      <c r="DA10" s="35"/>
      <c r="DB10" s="222"/>
      <c r="DC10" s="35"/>
      <c r="DD10" s="35"/>
      <c r="DE10" s="35"/>
      <c r="DF10" s="35"/>
      <c r="DG10" s="35"/>
      <c r="DH10" s="35"/>
      <c r="DI10" s="223"/>
      <c r="DJ10" s="35"/>
      <c r="DK10" s="222"/>
      <c r="DL10" s="35"/>
      <c r="DM10" s="35"/>
      <c r="DN10" s="35"/>
      <c r="DO10" s="35"/>
      <c r="DP10" s="35"/>
      <c r="DQ10" s="35"/>
      <c r="DR10" s="223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93"/>
      <c r="EE10" s="35"/>
      <c r="EF10" s="35"/>
      <c r="EG10" s="35"/>
      <c r="EH10" s="35"/>
      <c r="EI10" s="35"/>
      <c r="EJ10" s="35"/>
      <c r="EK10" s="191"/>
      <c r="EL10" s="35"/>
      <c r="EM10" s="35"/>
      <c r="EN10" s="93"/>
      <c r="EO10" s="35"/>
      <c r="EP10" s="35"/>
      <c r="EQ10" s="35"/>
      <c r="ER10" s="35"/>
      <c r="ES10" s="35"/>
      <c r="ET10" s="35"/>
      <c r="EU10" s="191"/>
      <c r="EV10" s="35"/>
      <c r="EW10" s="93"/>
      <c r="EX10" s="35"/>
      <c r="EY10" s="35"/>
      <c r="EZ10" s="35"/>
      <c r="FA10" s="35"/>
      <c r="FB10" s="35"/>
      <c r="FC10" s="35"/>
      <c r="FD10" s="191"/>
      <c r="FE10" s="35"/>
      <c r="FF10" s="35"/>
      <c r="FG10" s="93"/>
      <c r="FH10" s="35"/>
      <c r="FI10" s="35"/>
      <c r="FJ10" s="35"/>
      <c r="FK10" s="35"/>
      <c r="FL10" s="35"/>
      <c r="FM10" s="35"/>
      <c r="FN10" s="191"/>
      <c r="FO10" s="35"/>
    </row>
    <row r="11" spans="1:171">
      <c r="A11" s="222"/>
      <c r="B11" s="1038" t="str">
        <f>scheidsrechters!C13</f>
        <v>AZ</v>
      </c>
      <c r="C11" s="1038"/>
      <c r="D11" s="1038"/>
      <c r="E11" s="188" t="s">
        <v>14</v>
      </c>
      <c r="F11" s="1038" t="str">
        <f>scheidsrechters!F13</f>
        <v>CVV Vriendenschaar</v>
      </c>
      <c r="G11" s="1038"/>
      <c r="H11" s="1043"/>
      <c r="I11" s="192"/>
      <c r="J11" s="192"/>
      <c r="K11" s="222"/>
      <c r="L11" s="1033" t="str">
        <f>scheidsrechters!C45</f>
        <v>Vitesse/AGOVV</v>
      </c>
      <c r="M11" s="1033"/>
      <c r="N11" s="1033"/>
      <c r="O11" s="188" t="s">
        <v>14</v>
      </c>
      <c r="P11" s="1038" t="str">
        <f>scheidsrechters!F45</f>
        <v>FC Den Bosch</v>
      </c>
      <c r="Q11" s="1038"/>
      <c r="R11" s="1043"/>
      <c r="S11" s="192"/>
      <c r="T11" s="222"/>
      <c r="U11" s="1038" t="str">
        <f>scheidsrechters!C16</f>
        <v>CVV Vriendenschaar</v>
      </c>
      <c r="V11" s="1038"/>
      <c r="W11" s="1038"/>
      <c r="X11" s="188" t="s">
        <v>14</v>
      </c>
      <c r="Y11" s="1033" t="str">
        <f>scheidsrechters!F16</f>
        <v>Fortuna Sittard</v>
      </c>
      <c r="Z11" s="1033"/>
      <c r="AA11" s="1034"/>
      <c r="AB11" s="192"/>
      <c r="AC11" s="192"/>
      <c r="AD11" s="222"/>
      <c r="AE11" s="1033" t="str">
        <f>scheidsrechters!C48</f>
        <v>FC Den Bosch</v>
      </c>
      <c r="AF11" s="1033"/>
      <c r="AG11" s="1033"/>
      <c r="AH11" s="188" t="s">
        <v>14</v>
      </c>
      <c r="AI11" s="1033" t="str">
        <f>scheidsrechters!F48</f>
        <v>PEC Zwolle</v>
      </c>
      <c r="AJ11" s="1033"/>
      <c r="AK11" s="1034"/>
      <c r="AL11" s="192"/>
      <c r="AM11" s="222"/>
      <c r="AN11" s="1033" t="str">
        <f>scheidsrechters!C19</f>
        <v>RC Genk</v>
      </c>
      <c r="AO11" s="1033"/>
      <c r="AP11" s="1033"/>
      <c r="AQ11" s="188" t="s">
        <v>14</v>
      </c>
      <c r="AR11" s="1033" t="str">
        <f>scheidsrechters!F19</f>
        <v>Roda JC</v>
      </c>
      <c r="AS11" s="1033"/>
      <c r="AT11" s="1034"/>
      <c r="AU11" s="192"/>
      <c r="AV11" s="192"/>
      <c r="AW11" s="222"/>
      <c r="AX11" s="1033" t="str">
        <f>scheidsrechters!C51</f>
        <v>Lierse SK</v>
      </c>
      <c r="AY11" s="1033"/>
      <c r="AZ11" s="1033"/>
      <c r="BA11" s="188" t="s">
        <v>14</v>
      </c>
      <c r="BB11" s="1033" t="str">
        <f>scheidsrechters!F51</f>
        <v>Willem II / RKC</v>
      </c>
      <c r="BC11" s="1033"/>
      <c r="BD11" s="1034"/>
      <c r="BE11" s="192"/>
      <c r="BF11" s="222"/>
      <c r="BG11" s="1033" t="str">
        <f>scheidsrechters!C54</f>
        <v>Vitesse/AGOVV</v>
      </c>
      <c r="BH11" s="1033"/>
      <c r="BI11" s="1033"/>
      <c r="BJ11" s="188" t="s">
        <v>14</v>
      </c>
      <c r="BK11" s="1033" t="str">
        <f>scheidsrechters!F54</f>
        <v>Sparta Rotterdam</v>
      </c>
      <c r="BL11" s="1033"/>
      <c r="BM11" s="1034"/>
      <c r="BN11" s="192"/>
      <c r="BO11" s="192"/>
      <c r="BP11" s="222"/>
      <c r="BQ11" s="1033" t="str">
        <f>scheidsrechters!C22</f>
        <v>AZ</v>
      </c>
      <c r="BR11" s="1033"/>
      <c r="BS11" s="1033"/>
      <c r="BT11" s="188" t="s">
        <v>14</v>
      </c>
      <c r="BU11" s="1033" t="str">
        <f>scheidsrechters!F22</f>
        <v>NAC Breda</v>
      </c>
      <c r="BV11" s="1033"/>
      <c r="BW11" s="1034"/>
      <c r="BX11" s="192"/>
      <c r="BY11" s="222"/>
      <c r="BZ11" s="1033" t="str">
        <f>scheidsrechters!C57</f>
        <v>Lierse SK</v>
      </c>
      <c r="CA11" s="1033"/>
      <c r="CB11" s="1033"/>
      <c r="CC11" s="188" t="s">
        <v>14</v>
      </c>
      <c r="CD11" s="1033" t="str">
        <f>scheidsrechters!F57</f>
        <v>FC Den Bosch</v>
      </c>
      <c r="CE11" s="1033"/>
      <c r="CF11" s="1034"/>
      <c r="CG11" s="192"/>
      <c r="CH11" s="192"/>
      <c r="CI11" s="222"/>
      <c r="CJ11" s="1033" t="str">
        <f>scheidsrechters!C25</f>
        <v>RC Genk</v>
      </c>
      <c r="CK11" s="1033"/>
      <c r="CL11" s="1033"/>
      <c r="CM11" s="188" t="s">
        <v>14</v>
      </c>
      <c r="CN11" s="1038" t="str">
        <f>scheidsrechters!F25</f>
        <v>CVV Vriendenschaar</v>
      </c>
      <c r="CO11" s="1038"/>
      <c r="CP11" s="1043"/>
      <c r="CQ11" s="192"/>
      <c r="CR11" s="222"/>
      <c r="CS11" s="1033" t="str">
        <f ca="1">scheidsrechters!C66</f>
        <v>Fortuna Sittard</v>
      </c>
      <c r="CT11" s="1033"/>
      <c r="CU11" s="1033"/>
      <c r="CV11" s="188" t="s">
        <v>14</v>
      </c>
      <c r="CW11" s="1033" t="str">
        <f ca="1">scheidsrechters!F66</f>
        <v>FC Den Bosch</v>
      </c>
      <c r="CX11" s="1033"/>
      <c r="CY11" s="1034"/>
      <c r="CZ11" s="192"/>
      <c r="DA11" s="192"/>
      <c r="DB11" s="222"/>
      <c r="DC11" s="1033" t="str">
        <f ca="1">scheidsrechters!C75</f>
        <v>RC Genk</v>
      </c>
      <c r="DD11" s="1033"/>
      <c r="DE11" s="1033"/>
      <c r="DF11" s="188" t="s">
        <v>14</v>
      </c>
      <c r="DG11" s="1033" t="str">
        <f ca="1">scheidsrechters!F75</f>
        <v>Willem II / RKC</v>
      </c>
      <c r="DH11" s="1033"/>
      <c r="DI11" s="1034"/>
      <c r="DJ11" s="192"/>
      <c r="DK11" s="222"/>
      <c r="DL11" s="1033">
        <f>scheidsrechters!C88</f>
        <v>0</v>
      </c>
      <c r="DM11" s="1033"/>
      <c r="DN11" s="1033"/>
      <c r="DO11" s="188" t="s">
        <v>14</v>
      </c>
      <c r="DP11" s="1033">
        <f>scheidsrechters!F88</f>
        <v>0</v>
      </c>
      <c r="DQ11" s="1033"/>
      <c r="DR11" s="1034"/>
      <c r="DS11" s="192"/>
      <c r="DT11" s="192"/>
      <c r="DU11" s="35"/>
      <c r="DV11" s="1022"/>
      <c r="DW11" s="1022"/>
      <c r="DX11" s="1022"/>
      <c r="DY11" s="188" t="s">
        <v>14</v>
      </c>
      <c r="DZ11" s="1022"/>
      <c r="EA11" s="1022"/>
      <c r="EB11" s="1022"/>
      <c r="EC11" s="192"/>
      <c r="ED11" s="93"/>
      <c r="EE11" s="1022"/>
      <c r="EF11" s="1022"/>
      <c r="EG11" s="1022"/>
      <c r="EH11" s="188" t="s">
        <v>14</v>
      </c>
      <c r="EI11" s="1022"/>
      <c r="EJ11" s="1022"/>
      <c r="EK11" s="1028"/>
      <c r="EL11" s="192"/>
      <c r="EM11" s="192"/>
      <c r="EN11" s="93"/>
      <c r="EO11" s="1022"/>
      <c r="EP11" s="1022"/>
      <c r="EQ11" s="1022"/>
      <c r="ER11" s="188" t="s">
        <v>14</v>
      </c>
      <c r="ES11" s="1022"/>
      <c r="ET11" s="1022"/>
      <c r="EU11" s="1028"/>
      <c r="EV11" s="192"/>
      <c r="EW11" s="93"/>
      <c r="EX11" s="1022">
        <f>scheidsrechters!EY13</f>
        <v>0</v>
      </c>
      <c r="EY11" s="1022"/>
      <c r="EZ11" s="1022"/>
      <c r="FA11" s="188" t="s">
        <v>14</v>
      </c>
      <c r="FB11" s="1022">
        <f>scheidsrechters!FB13</f>
        <v>0</v>
      </c>
      <c r="FC11" s="1022"/>
      <c r="FD11" s="1028"/>
      <c r="FE11" s="192"/>
      <c r="FF11" s="192"/>
      <c r="FG11" s="93"/>
      <c r="FH11" s="1022">
        <f>scheidsrechters!EY45</f>
        <v>0</v>
      </c>
      <c r="FI11" s="1022"/>
      <c r="FJ11" s="1022"/>
      <c r="FK11" s="188" t="s">
        <v>14</v>
      </c>
      <c r="FL11" s="1022">
        <f>scheidsrechters!FB45</f>
        <v>0</v>
      </c>
      <c r="FM11" s="1022"/>
      <c r="FN11" s="1028"/>
      <c r="FO11" s="192"/>
    </row>
    <row r="12" spans="1:171">
      <c r="A12" s="222"/>
      <c r="B12" s="35"/>
      <c r="C12" s="35"/>
      <c r="D12" s="35"/>
      <c r="E12" s="35"/>
      <c r="F12" s="194"/>
      <c r="G12" s="35"/>
      <c r="H12" s="223"/>
      <c r="I12" s="212"/>
      <c r="J12" s="35"/>
      <c r="K12" s="222"/>
      <c r="L12" s="35"/>
      <c r="M12" s="35"/>
      <c r="N12" s="35"/>
      <c r="O12" s="35"/>
      <c r="P12" s="194"/>
      <c r="Q12" s="35"/>
      <c r="R12" s="223"/>
      <c r="S12" s="35"/>
      <c r="T12" s="222"/>
      <c r="U12" s="35"/>
      <c r="V12" s="35"/>
      <c r="W12" s="35"/>
      <c r="X12" s="35"/>
      <c r="Y12" s="194"/>
      <c r="Z12" s="35"/>
      <c r="AA12" s="223"/>
      <c r="AB12" s="35"/>
      <c r="AC12" s="35"/>
      <c r="AD12" s="222"/>
      <c r="AE12" s="35"/>
      <c r="AF12" s="35"/>
      <c r="AG12" s="35"/>
      <c r="AH12" s="35"/>
      <c r="AI12" s="194"/>
      <c r="AJ12" s="35"/>
      <c r="AK12" s="223"/>
      <c r="AL12" s="35"/>
      <c r="AM12" s="222"/>
      <c r="AN12" s="35"/>
      <c r="AO12" s="35"/>
      <c r="AP12" s="35"/>
      <c r="AQ12" s="35"/>
      <c r="AR12" s="194"/>
      <c r="AS12" s="35"/>
      <c r="AT12" s="223"/>
      <c r="AU12" s="35"/>
      <c r="AV12" s="35"/>
      <c r="AW12" s="222"/>
      <c r="AX12" s="35"/>
      <c r="AY12" s="35"/>
      <c r="AZ12" s="35"/>
      <c r="BA12" s="35"/>
      <c r="BB12" s="194"/>
      <c r="BC12" s="35"/>
      <c r="BD12" s="223"/>
      <c r="BE12" s="35"/>
      <c r="BF12" s="222"/>
      <c r="BG12" s="35"/>
      <c r="BH12" s="35"/>
      <c r="BI12" s="35"/>
      <c r="BJ12" s="35"/>
      <c r="BK12" s="194"/>
      <c r="BL12" s="35"/>
      <c r="BM12" s="223"/>
      <c r="BN12" s="35"/>
      <c r="BO12" s="35"/>
      <c r="BP12" s="222"/>
      <c r="BQ12" s="35"/>
      <c r="BR12" s="35"/>
      <c r="BS12" s="35"/>
      <c r="BT12" s="35"/>
      <c r="BU12" s="194"/>
      <c r="BV12" s="35"/>
      <c r="BW12" s="223"/>
      <c r="BX12" s="35"/>
      <c r="BY12" s="222"/>
      <c r="BZ12" s="35"/>
      <c r="CA12" s="35"/>
      <c r="CB12" s="35"/>
      <c r="CC12" s="35"/>
      <c r="CD12" s="194"/>
      <c r="CE12" s="35"/>
      <c r="CF12" s="223"/>
      <c r="CG12" s="35"/>
      <c r="CH12" s="35"/>
      <c r="CI12" s="222"/>
      <c r="CJ12" s="35"/>
      <c r="CK12" s="35"/>
      <c r="CL12" s="35"/>
      <c r="CM12" s="35"/>
      <c r="CN12" s="194"/>
      <c r="CO12" s="35"/>
      <c r="CP12" s="223"/>
      <c r="CQ12" s="35"/>
      <c r="CR12" s="222"/>
      <c r="CS12" s="35"/>
      <c r="CT12" s="35"/>
      <c r="CU12" s="35"/>
      <c r="CV12" s="35"/>
      <c r="CW12" s="194"/>
      <c r="CX12" s="35"/>
      <c r="CY12" s="223"/>
      <c r="CZ12" s="35"/>
      <c r="DA12" s="35"/>
      <c r="DB12" s="222"/>
      <c r="DC12" s="35"/>
      <c r="DD12" s="35"/>
      <c r="DE12" s="35"/>
      <c r="DF12" s="35"/>
      <c r="DG12" s="194"/>
      <c r="DH12" s="35"/>
      <c r="DI12" s="223"/>
      <c r="DJ12" s="35"/>
      <c r="DK12" s="222"/>
      <c r="DL12" s="35"/>
      <c r="DM12" s="35"/>
      <c r="DN12" s="35"/>
      <c r="DO12" s="35"/>
      <c r="DP12" s="194"/>
      <c r="DQ12" s="35"/>
      <c r="DR12" s="223"/>
      <c r="DS12" s="35"/>
      <c r="DT12" s="35"/>
      <c r="DU12" s="35"/>
      <c r="DV12" s="35"/>
      <c r="DW12" s="35"/>
      <c r="DX12" s="35"/>
      <c r="DY12" s="35"/>
      <c r="DZ12" s="194"/>
      <c r="EA12" s="35"/>
      <c r="EB12" s="35"/>
      <c r="EC12" s="35"/>
      <c r="ED12" s="93"/>
      <c r="EE12" s="35"/>
      <c r="EF12" s="35"/>
      <c r="EG12" s="35"/>
      <c r="EH12" s="35"/>
      <c r="EI12" s="194"/>
      <c r="EJ12" s="35"/>
      <c r="EK12" s="191"/>
      <c r="EL12" s="35"/>
      <c r="EM12" s="35"/>
      <c r="EN12" s="93"/>
      <c r="EO12" s="35"/>
      <c r="EP12" s="35"/>
      <c r="EQ12" s="35"/>
      <c r="ER12" s="35"/>
      <c r="ES12" s="194"/>
      <c r="ET12" s="35"/>
      <c r="EU12" s="191"/>
      <c r="EV12" s="35"/>
      <c r="EW12" s="93"/>
      <c r="EX12" s="35"/>
      <c r="EY12" s="35"/>
      <c r="EZ12" s="35"/>
      <c r="FA12" s="35"/>
      <c r="FB12" s="194"/>
      <c r="FC12" s="35"/>
      <c r="FD12" s="191"/>
      <c r="FE12" s="35"/>
      <c r="FF12" s="35"/>
      <c r="FG12" s="93"/>
      <c r="FH12" s="35"/>
      <c r="FI12" s="35"/>
      <c r="FJ12" s="35"/>
      <c r="FK12" s="35"/>
      <c r="FL12" s="194"/>
      <c r="FM12" s="35"/>
      <c r="FN12" s="191"/>
      <c r="FO12" s="35"/>
    </row>
    <row r="13" spans="1:171">
      <c r="A13" s="222"/>
      <c r="B13" s="35"/>
      <c r="C13" s="35"/>
      <c r="D13" s="199"/>
      <c r="E13" s="1029" t="s">
        <v>14</v>
      </c>
      <c r="F13" s="1020"/>
      <c r="G13" s="35"/>
      <c r="H13" s="223"/>
      <c r="I13" s="35"/>
      <c r="J13" s="35"/>
      <c r="K13" s="222"/>
      <c r="L13" s="35"/>
      <c r="M13" s="35"/>
      <c r="N13" s="1020"/>
      <c r="O13" s="1029" t="s">
        <v>14</v>
      </c>
      <c r="P13" s="1020"/>
      <c r="Q13" s="35"/>
      <c r="R13" s="223"/>
      <c r="S13" s="35"/>
      <c r="T13" s="222"/>
      <c r="U13" s="35"/>
      <c r="V13" s="35"/>
      <c r="W13" s="199"/>
      <c r="X13" s="1029" t="s">
        <v>14</v>
      </c>
      <c r="Y13" s="1020"/>
      <c r="Z13" s="35"/>
      <c r="AA13" s="223"/>
      <c r="AB13" s="35"/>
      <c r="AC13" s="35"/>
      <c r="AD13" s="222"/>
      <c r="AE13" s="35"/>
      <c r="AF13" s="35"/>
      <c r="AG13" s="1020"/>
      <c r="AH13" s="1029" t="s">
        <v>14</v>
      </c>
      <c r="AI13" s="1020"/>
      <c r="AJ13" s="35"/>
      <c r="AK13" s="223"/>
      <c r="AL13" s="35"/>
      <c r="AM13" s="222"/>
      <c r="AN13" s="35"/>
      <c r="AO13" s="35"/>
      <c r="AP13" s="199"/>
      <c r="AQ13" s="1029" t="s">
        <v>14</v>
      </c>
      <c r="AR13" s="1020"/>
      <c r="AS13" s="35"/>
      <c r="AT13" s="223"/>
      <c r="AU13" s="35"/>
      <c r="AV13" s="35"/>
      <c r="AW13" s="222"/>
      <c r="AX13" s="35"/>
      <c r="AY13" s="35"/>
      <c r="AZ13" s="1020"/>
      <c r="BA13" s="1029" t="s">
        <v>14</v>
      </c>
      <c r="BB13" s="1020"/>
      <c r="BC13" s="35"/>
      <c r="BD13" s="223"/>
      <c r="BE13" s="35"/>
      <c r="BF13" s="222"/>
      <c r="BG13" s="35"/>
      <c r="BH13" s="35"/>
      <c r="BI13" s="199"/>
      <c r="BJ13" s="1029" t="s">
        <v>14</v>
      </c>
      <c r="BK13" s="1020"/>
      <c r="BL13" s="35"/>
      <c r="BM13" s="223"/>
      <c r="BN13" s="35"/>
      <c r="BO13" s="35"/>
      <c r="BP13" s="222"/>
      <c r="BQ13" s="35"/>
      <c r="BR13" s="35"/>
      <c r="BS13" s="1020"/>
      <c r="BT13" s="1029" t="s">
        <v>14</v>
      </c>
      <c r="BU13" s="1020"/>
      <c r="BV13" s="35"/>
      <c r="BW13" s="223"/>
      <c r="BX13" s="35"/>
      <c r="BY13" s="222"/>
      <c r="BZ13" s="35"/>
      <c r="CA13" s="35"/>
      <c r="CB13" s="1020"/>
      <c r="CC13" s="1029" t="s">
        <v>14</v>
      </c>
      <c r="CD13" s="1020"/>
      <c r="CE13" s="35"/>
      <c r="CF13" s="223"/>
      <c r="CG13" s="35"/>
      <c r="CH13" s="35"/>
      <c r="CI13" s="222"/>
      <c r="CJ13" s="35"/>
      <c r="CK13" s="35"/>
      <c r="CL13" s="1020"/>
      <c r="CM13" s="1029" t="s">
        <v>14</v>
      </c>
      <c r="CN13" s="1020"/>
      <c r="CO13" s="35"/>
      <c r="CP13" s="223"/>
      <c r="CQ13" s="35"/>
      <c r="CR13" s="222"/>
      <c r="CS13" s="35"/>
      <c r="CT13" s="35"/>
      <c r="CU13" s="1020"/>
      <c r="CV13" s="1029" t="s">
        <v>14</v>
      </c>
      <c r="CW13" s="1020"/>
      <c r="CX13" s="35"/>
      <c r="CY13" s="223"/>
      <c r="CZ13" s="35"/>
      <c r="DA13" s="35"/>
      <c r="DB13" s="222"/>
      <c r="DC13" s="35"/>
      <c r="DD13" s="35"/>
      <c r="DE13" s="1020"/>
      <c r="DF13" s="1029" t="s">
        <v>14</v>
      </c>
      <c r="DG13" s="1020"/>
      <c r="DH13" s="35"/>
      <c r="DI13" s="223"/>
      <c r="DJ13" s="35"/>
      <c r="DK13" s="222"/>
      <c r="DL13" s="35"/>
      <c r="DM13" s="35"/>
      <c r="DN13" s="199"/>
      <c r="DO13" s="1029" t="s">
        <v>14</v>
      </c>
      <c r="DP13" s="1020"/>
      <c r="DQ13" s="35"/>
      <c r="DR13" s="223"/>
      <c r="DS13" s="35"/>
      <c r="DT13" s="35"/>
      <c r="DU13" s="35"/>
      <c r="DV13" s="35"/>
      <c r="DW13" s="35"/>
      <c r="DX13" s="1020"/>
      <c r="DY13" s="1029" t="s">
        <v>14</v>
      </c>
      <c r="DZ13" s="1020"/>
      <c r="EA13" s="35"/>
      <c r="EB13" s="35"/>
      <c r="EC13" s="35"/>
      <c r="ED13" s="93"/>
      <c r="EE13" s="35"/>
      <c r="EF13" s="35"/>
      <c r="EG13" s="199"/>
      <c r="EH13" s="1029" t="s">
        <v>14</v>
      </c>
      <c r="EI13" s="1020"/>
      <c r="EJ13" s="35"/>
      <c r="EK13" s="191"/>
      <c r="EL13" s="35"/>
      <c r="EM13" s="35"/>
      <c r="EN13" s="93"/>
      <c r="EO13" s="35"/>
      <c r="EP13" s="35"/>
      <c r="EQ13" s="1020"/>
      <c r="ER13" s="1029" t="s">
        <v>14</v>
      </c>
      <c r="ES13" s="1020"/>
      <c r="ET13" s="35"/>
      <c r="EU13" s="191"/>
      <c r="EV13" s="35"/>
      <c r="EW13" s="93"/>
      <c r="EX13" s="35"/>
      <c r="EY13" s="35"/>
      <c r="EZ13" s="199"/>
      <c r="FA13" s="1029" t="s">
        <v>14</v>
      </c>
      <c r="FB13" s="1020"/>
      <c r="FC13" s="35"/>
      <c r="FD13" s="191"/>
      <c r="FE13" s="35"/>
      <c r="FF13" s="35"/>
      <c r="FG13" s="93"/>
      <c r="FH13" s="35"/>
      <c r="FI13" s="35"/>
      <c r="FJ13" s="1020"/>
      <c r="FK13" s="1029" t="s">
        <v>14</v>
      </c>
      <c r="FL13" s="1020"/>
      <c r="FM13" s="35"/>
      <c r="FN13" s="191"/>
      <c r="FO13" s="35"/>
    </row>
    <row r="14" spans="1:171">
      <c r="A14" s="222"/>
      <c r="B14" s="35" t="s">
        <v>57</v>
      </c>
      <c r="C14" s="35"/>
      <c r="D14" s="200"/>
      <c r="E14" s="1029"/>
      <c r="F14" s="1021"/>
      <c r="G14" s="192"/>
      <c r="H14" s="224"/>
      <c r="I14" s="35"/>
      <c r="J14" s="35"/>
      <c r="K14" s="222"/>
      <c r="L14" s="35" t="s">
        <v>57</v>
      </c>
      <c r="M14" s="35"/>
      <c r="N14" s="1021"/>
      <c r="O14" s="1029"/>
      <c r="P14" s="1021"/>
      <c r="Q14" s="192"/>
      <c r="R14" s="224"/>
      <c r="S14" s="192"/>
      <c r="T14" s="222"/>
      <c r="U14" s="35" t="s">
        <v>57</v>
      </c>
      <c r="V14" s="35"/>
      <c r="W14" s="200"/>
      <c r="X14" s="1029"/>
      <c r="Y14" s="1021"/>
      <c r="Z14" s="192"/>
      <c r="AA14" s="224"/>
      <c r="AB14" s="35"/>
      <c r="AC14" s="35"/>
      <c r="AD14" s="222"/>
      <c r="AE14" s="35" t="s">
        <v>57</v>
      </c>
      <c r="AF14" s="35"/>
      <c r="AG14" s="1021"/>
      <c r="AH14" s="1029"/>
      <c r="AI14" s="1021"/>
      <c r="AJ14" s="192"/>
      <c r="AK14" s="224"/>
      <c r="AL14" s="192"/>
      <c r="AM14" s="222"/>
      <c r="AN14" s="35" t="s">
        <v>57</v>
      </c>
      <c r="AO14" s="35"/>
      <c r="AP14" s="200"/>
      <c r="AQ14" s="1029"/>
      <c r="AR14" s="1021"/>
      <c r="AS14" s="192"/>
      <c r="AT14" s="224"/>
      <c r="AU14" s="35"/>
      <c r="AV14" s="35"/>
      <c r="AW14" s="222"/>
      <c r="AX14" s="35" t="s">
        <v>57</v>
      </c>
      <c r="AY14" s="35"/>
      <c r="AZ14" s="1021"/>
      <c r="BA14" s="1029"/>
      <c r="BB14" s="1021"/>
      <c r="BC14" s="192"/>
      <c r="BD14" s="224"/>
      <c r="BE14" s="192"/>
      <c r="BF14" s="222"/>
      <c r="BG14" s="35" t="s">
        <v>57</v>
      </c>
      <c r="BH14" s="35"/>
      <c r="BI14" s="200"/>
      <c r="BJ14" s="1029"/>
      <c r="BK14" s="1021"/>
      <c r="BL14" s="192"/>
      <c r="BM14" s="224"/>
      <c r="BN14" s="35"/>
      <c r="BO14" s="35"/>
      <c r="BP14" s="222"/>
      <c r="BQ14" s="35" t="s">
        <v>57</v>
      </c>
      <c r="BR14" s="35"/>
      <c r="BS14" s="1021"/>
      <c r="BT14" s="1029"/>
      <c r="BU14" s="1021"/>
      <c r="BV14" s="192"/>
      <c r="BW14" s="224"/>
      <c r="BX14" s="192"/>
      <c r="BY14" s="222"/>
      <c r="BZ14" s="35" t="s">
        <v>57</v>
      </c>
      <c r="CA14" s="35"/>
      <c r="CB14" s="1021"/>
      <c r="CC14" s="1029"/>
      <c r="CD14" s="1021"/>
      <c r="CE14" s="192"/>
      <c r="CF14" s="224"/>
      <c r="CG14" s="35"/>
      <c r="CH14" s="35"/>
      <c r="CI14" s="222"/>
      <c r="CJ14" s="35" t="s">
        <v>57</v>
      </c>
      <c r="CK14" s="35"/>
      <c r="CL14" s="1021"/>
      <c r="CM14" s="1029"/>
      <c r="CN14" s="1021"/>
      <c r="CO14" s="192"/>
      <c r="CP14" s="224"/>
      <c r="CQ14" s="192"/>
      <c r="CR14" s="222"/>
      <c r="CS14" s="35" t="s">
        <v>57</v>
      </c>
      <c r="CT14" s="35"/>
      <c r="CU14" s="1021"/>
      <c r="CV14" s="1029"/>
      <c r="CW14" s="1021"/>
      <c r="CX14" s="192"/>
      <c r="CY14" s="224"/>
      <c r="CZ14" s="35"/>
      <c r="DA14" s="35"/>
      <c r="DB14" s="222"/>
      <c r="DC14" s="35" t="s">
        <v>57</v>
      </c>
      <c r="DD14" s="35"/>
      <c r="DE14" s="1021"/>
      <c r="DF14" s="1029"/>
      <c r="DG14" s="1021"/>
      <c r="DH14" s="192"/>
      <c r="DI14" s="224"/>
      <c r="DJ14" s="192"/>
      <c r="DK14" s="222"/>
      <c r="DL14" s="35" t="s">
        <v>57</v>
      </c>
      <c r="DM14" s="35"/>
      <c r="DN14" s="200"/>
      <c r="DO14" s="1029"/>
      <c r="DP14" s="1021"/>
      <c r="DQ14" s="192"/>
      <c r="DR14" s="224"/>
      <c r="DS14" s="35"/>
      <c r="DT14" s="35"/>
      <c r="DU14" s="35"/>
      <c r="DV14" s="35" t="s">
        <v>57</v>
      </c>
      <c r="DW14" s="35"/>
      <c r="DX14" s="1021"/>
      <c r="DY14" s="1029"/>
      <c r="DZ14" s="1021"/>
      <c r="EA14" s="192"/>
      <c r="EB14" s="192"/>
      <c r="EC14" s="192"/>
      <c r="ED14" s="93"/>
      <c r="EE14" s="35" t="s">
        <v>57</v>
      </c>
      <c r="EF14" s="35"/>
      <c r="EG14" s="200"/>
      <c r="EH14" s="1029"/>
      <c r="EI14" s="1021"/>
      <c r="EJ14" s="192"/>
      <c r="EK14" s="193"/>
      <c r="EL14" s="35"/>
      <c r="EM14" s="35"/>
      <c r="EN14" s="93"/>
      <c r="EO14" s="35" t="s">
        <v>57</v>
      </c>
      <c r="EP14" s="35"/>
      <c r="EQ14" s="1021"/>
      <c r="ER14" s="1029"/>
      <c r="ES14" s="1021"/>
      <c r="ET14" s="192"/>
      <c r="EU14" s="193"/>
      <c r="EV14" s="192"/>
      <c r="EW14" s="93"/>
      <c r="EX14" s="35" t="s">
        <v>57</v>
      </c>
      <c r="EY14" s="35"/>
      <c r="EZ14" s="200"/>
      <c r="FA14" s="1029"/>
      <c r="FB14" s="1021"/>
      <c r="FC14" s="192"/>
      <c r="FD14" s="193"/>
      <c r="FE14" s="35"/>
      <c r="FF14" s="35"/>
      <c r="FG14" s="93"/>
      <c r="FH14" s="35" t="s">
        <v>57</v>
      </c>
      <c r="FI14" s="35"/>
      <c r="FJ14" s="1021"/>
      <c r="FK14" s="1029"/>
      <c r="FL14" s="1021"/>
      <c r="FM14" s="192"/>
      <c r="FN14" s="193"/>
      <c r="FO14" s="192"/>
    </row>
    <row r="15" spans="1:171">
      <c r="A15" s="222"/>
      <c r="B15" s="35"/>
      <c r="C15" s="35"/>
      <c r="D15" s="35"/>
      <c r="E15" s="35"/>
      <c r="F15" s="35"/>
      <c r="G15" s="35"/>
      <c r="H15" s="223"/>
      <c r="I15" s="35"/>
      <c r="J15" s="35"/>
      <c r="K15" s="222"/>
      <c r="L15" s="35"/>
      <c r="M15" s="35"/>
      <c r="N15" s="35"/>
      <c r="O15" s="35"/>
      <c r="P15" s="35"/>
      <c r="Q15" s="35"/>
      <c r="R15" s="223"/>
      <c r="S15" s="35"/>
      <c r="T15" s="222"/>
      <c r="U15" s="35"/>
      <c r="V15" s="35"/>
      <c r="W15" s="35"/>
      <c r="X15" s="35"/>
      <c r="Y15" s="35"/>
      <c r="Z15" s="35"/>
      <c r="AA15" s="223"/>
      <c r="AB15" s="35"/>
      <c r="AC15" s="35"/>
      <c r="AD15" s="222"/>
      <c r="AE15" s="35"/>
      <c r="AF15" s="35"/>
      <c r="AG15" s="35"/>
      <c r="AH15" s="35"/>
      <c r="AI15" s="35"/>
      <c r="AJ15" s="35"/>
      <c r="AK15" s="223"/>
      <c r="AL15" s="35"/>
      <c r="AM15" s="222"/>
      <c r="AN15" s="35"/>
      <c r="AO15" s="35"/>
      <c r="AP15" s="35"/>
      <c r="AQ15" s="35"/>
      <c r="AR15" s="35"/>
      <c r="AS15" s="35"/>
      <c r="AT15" s="223"/>
      <c r="AU15" s="35"/>
      <c r="AV15" s="35"/>
      <c r="AW15" s="222"/>
      <c r="AX15" s="35"/>
      <c r="AY15" s="35"/>
      <c r="AZ15" s="35"/>
      <c r="BA15" s="35"/>
      <c r="BB15" s="35"/>
      <c r="BC15" s="35"/>
      <c r="BD15" s="223"/>
      <c r="BE15" s="35"/>
      <c r="BF15" s="222"/>
      <c r="BG15" s="35"/>
      <c r="BH15" s="35"/>
      <c r="BI15" s="35"/>
      <c r="BJ15" s="35"/>
      <c r="BK15" s="35"/>
      <c r="BL15" s="35"/>
      <c r="BM15" s="223"/>
      <c r="BN15" s="35"/>
      <c r="BO15" s="35"/>
      <c r="BP15" s="222"/>
      <c r="BQ15" s="35"/>
      <c r="BR15" s="35"/>
      <c r="BS15" s="35"/>
      <c r="BT15" s="35"/>
      <c r="BU15" s="35"/>
      <c r="BV15" s="35"/>
      <c r="BW15" s="223"/>
      <c r="BX15" s="35"/>
      <c r="BY15" s="222"/>
      <c r="BZ15" s="35"/>
      <c r="CA15" s="35"/>
      <c r="CB15" s="35"/>
      <c r="CC15" s="35"/>
      <c r="CD15" s="35"/>
      <c r="CE15" s="35"/>
      <c r="CF15" s="223"/>
      <c r="CG15" s="35"/>
      <c r="CH15" s="35"/>
      <c r="CI15" s="222"/>
      <c r="CJ15" s="35"/>
      <c r="CK15" s="35"/>
      <c r="CL15" s="35"/>
      <c r="CM15" s="35"/>
      <c r="CN15" s="35"/>
      <c r="CO15" s="35"/>
      <c r="CP15" s="223"/>
      <c r="CQ15" s="35"/>
      <c r="CR15" s="222"/>
      <c r="CS15" s="35"/>
      <c r="CT15" s="35"/>
      <c r="CU15" s="35"/>
      <c r="CV15" s="35"/>
      <c r="CW15" s="35"/>
      <c r="CX15" s="35"/>
      <c r="CY15" s="223"/>
      <c r="CZ15" s="35"/>
      <c r="DA15" s="35"/>
      <c r="DB15" s="222"/>
      <c r="DC15" s="35"/>
      <c r="DD15" s="35"/>
      <c r="DE15" s="35"/>
      <c r="DF15" s="35"/>
      <c r="DG15" s="35"/>
      <c r="DH15" s="35"/>
      <c r="DI15" s="223"/>
      <c r="DJ15" s="35"/>
      <c r="DK15" s="222"/>
      <c r="DL15" s="35"/>
      <c r="DM15" s="35"/>
      <c r="DN15" s="35"/>
      <c r="DO15" s="35"/>
      <c r="DP15" s="35"/>
      <c r="DQ15" s="35"/>
      <c r="DR15" s="223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93"/>
      <c r="EE15" s="35"/>
      <c r="EF15" s="35"/>
      <c r="EG15" s="35"/>
      <c r="EH15" s="35"/>
      <c r="EI15" s="35"/>
      <c r="EJ15" s="35"/>
      <c r="EK15" s="191"/>
      <c r="EL15" s="35"/>
      <c r="EM15" s="35"/>
      <c r="EN15" s="93"/>
      <c r="EO15" s="35"/>
      <c r="EP15" s="35"/>
      <c r="EQ15" s="35"/>
      <c r="ER15" s="35"/>
      <c r="ES15" s="35"/>
      <c r="ET15" s="35"/>
      <c r="EU15" s="191"/>
      <c r="EV15" s="35"/>
      <c r="EW15" s="93"/>
      <c r="EX15" s="35"/>
      <c r="EY15" s="35"/>
      <c r="EZ15" s="35"/>
      <c r="FA15" s="35"/>
      <c r="FB15" s="35"/>
      <c r="FC15" s="35"/>
      <c r="FD15" s="191"/>
      <c r="FE15" s="35"/>
      <c r="FF15" s="35"/>
      <c r="FG15" s="93"/>
      <c r="FH15" s="35"/>
      <c r="FI15" s="35"/>
      <c r="FJ15" s="35"/>
      <c r="FK15" s="35"/>
      <c r="FL15" s="35"/>
      <c r="FM15" s="35"/>
      <c r="FN15" s="191"/>
      <c r="FO15" s="35"/>
    </row>
    <row r="16" spans="1:171" ht="21">
      <c r="A16" s="222"/>
      <c r="B16" s="35"/>
      <c r="C16" s="35"/>
      <c r="D16" s="35"/>
      <c r="E16" s="1019" t="s">
        <v>59</v>
      </c>
      <c r="F16" s="1019"/>
      <c r="G16" s="213">
        <f>scheidsrechters!B13</f>
        <v>1</v>
      </c>
      <c r="H16" s="225"/>
      <c r="I16" s="189"/>
      <c r="J16" s="189"/>
      <c r="K16" s="222"/>
      <c r="L16" s="35"/>
      <c r="M16" s="35"/>
      <c r="N16" s="35"/>
      <c r="O16" s="1019" t="s">
        <v>59</v>
      </c>
      <c r="P16" s="1019"/>
      <c r="Q16" s="201">
        <f>scheidsrechters!B45</f>
        <v>1</v>
      </c>
      <c r="R16" s="225"/>
      <c r="S16" s="195"/>
      <c r="T16" s="222"/>
      <c r="U16" s="35"/>
      <c r="V16" s="35"/>
      <c r="W16" s="35"/>
      <c r="X16" s="1019" t="s">
        <v>59</v>
      </c>
      <c r="Y16" s="1019"/>
      <c r="Z16" s="201">
        <f>scheidsrechters!B16</f>
        <v>1</v>
      </c>
      <c r="AA16" s="225"/>
      <c r="AB16" s="189"/>
      <c r="AC16" s="189"/>
      <c r="AD16" s="222"/>
      <c r="AE16" s="35"/>
      <c r="AF16" s="35"/>
      <c r="AG16" s="35"/>
      <c r="AH16" s="1019" t="s">
        <v>59</v>
      </c>
      <c r="AI16" s="1019"/>
      <c r="AJ16" s="201">
        <f>scheidsrechters!B48</f>
        <v>1</v>
      </c>
      <c r="AK16" s="225"/>
      <c r="AL16" s="195"/>
      <c r="AM16" s="222"/>
      <c r="AN16" s="35"/>
      <c r="AO16" s="35"/>
      <c r="AP16" s="35"/>
      <c r="AQ16" s="1019" t="s">
        <v>59</v>
      </c>
      <c r="AR16" s="1019"/>
      <c r="AS16" s="201">
        <f>scheidsrechters!B19</f>
        <v>1</v>
      </c>
      <c r="AT16" s="225"/>
      <c r="AU16" s="189"/>
      <c r="AV16" s="189"/>
      <c r="AW16" s="222"/>
      <c r="AX16" s="35"/>
      <c r="AY16" s="35"/>
      <c r="AZ16" s="35"/>
      <c r="BA16" s="1019" t="s">
        <v>59</v>
      </c>
      <c r="BB16" s="1019"/>
      <c r="BC16" s="201">
        <f>scheidsrechters!B51</f>
        <v>1</v>
      </c>
      <c r="BD16" s="225"/>
      <c r="BE16" s="195"/>
      <c r="BF16" s="222"/>
      <c r="BG16" s="35"/>
      <c r="BH16" s="35"/>
      <c r="BI16" s="35"/>
      <c r="BJ16" s="1019" t="s">
        <v>59</v>
      </c>
      <c r="BK16" s="1019"/>
      <c r="BL16" s="201">
        <f>scheidsrechters!B54</f>
        <v>1</v>
      </c>
      <c r="BM16" s="225"/>
      <c r="BN16" s="189"/>
      <c r="BO16" s="189"/>
      <c r="BP16" s="222"/>
      <c r="BQ16" s="35"/>
      <c r="BR16" s="35"/>
      <c r="BS16" s="35"/>
      <c r="BT16" s="1019" t="s">
        <v>59</v>
      </c>
      <c r="BU16" s="1019"/>
      <c r="BV16" s="201">
        <f>scheidsrechters!B22</f>
        <v>1</v>
      </c>
      <c r="BW16" s="225"/>
      <c r="BX16" s="195"/>
      <c r="BY16" s="222"/>
      <c r="BZ16" s="35"/>
      <c r="CA16" s="35"/>
      <c r="CB16" s="35"/>
      <c r="CC16" s="1019" t="s">
        <v>59</v>
      </c>
      <c r="CD16" s="1019"/>
      <c r="CE16" s="201">
        <f>scheidsrechters!B57</f>
        <v>1</v>
      </c>
      <c r="CF16" s="225"/>
      <c r="CG16" s="189"/>
      <c r="CH16" s="189"/>
      <c r="CI16" s="222"/>
      <c r="CJ16" s="35"/>
      <c r="CK16" s="35"/>
      <c r="CL16" s="35"/>
      <c r="CM16" s="1019" t="s">
        <v>59</v>
      </c>
      <c r="CN16" s="1019"/>
      <c r="CO16" s="201">
        <f>scheidsrechters!B25</f>
        <v>1</v>
      </c>
      <c r="CP16" s="225"/>
      <c r="CQ16" s="195"/>
      <c r="CR16" s="222"/>
      <c r="CS16" s="35"/>
      <c r="CT16" s="35"/>
      <c r="CU16" s="35"/>
      <c r="CV16" s="1019" t="s">
        <v>59</v>
      </c>
      <c r="CW16" s="1019"/>
      <c r="CX16" s="252">
        <f>scheidsrechters!B66</f>
        <v>1</v>
      </c>
      <c r="CY16" s="225"/>
      <c r="CZ16" s="189"/>
      <c r="DA16" s="189"/>
      <c r="DB16" s="222"/>
      <c r="DC16" s="35"/>
      <c r="DD16" s="35"/>
      <c r="DE16" s="35"/>
      <c r="DF16" s="1019" t="s">
        <v>59</v>
      </c>
      <c r="DG16" s="1019"/>
      <c r="DH16" s="201">
        <f>scheidsrechters!B75</f>
        <v>1</v>
      </c>
      <c r="DI16" s="225"/>
      <c r="DJ16" s="195"/>
      <c r="DK16" s="222"/>
      <c r="DL16" s="35"/>
      <c r="DM16" s="35"/>
      <c r="DN16" s="35"/>
      <c r="DO16" s="1019" t="s">
        <v>59</v>
      </c>
      <c r="DP16" s="1019"/>
      <c r="DQ16" s="201">
        <f>scheidsrechters!B88</f>
        <v>0</v>
      </c>
      <c r="DR16" s="225"/>
      <c r="DS16" s="189"/>
      <c r="DT16" s="189"/>
      <c r="DU16" s="35"/>
      <c r="DV16" s="35"/>
      <c r="DW16" s="35"/>
      <c r="DX16" s="35"/>
      <c r="DY16" s="1019" t="s">
        <v>59</v>
      </c>
      <c r="DZ16" s="1019"/>
      <c r="EA16" s="201"/>
      <c r="EB16" s="189"/>
      <c r="EC16" s="195"/>
      <c r="ED16" s="93"/>
      <c r="EE16" s="35"/>
      <c r="EF16" s="35"/>
      <c r="EG16" s="35"/>
      <c r="EH16" s="1019" t="s">
        <v>59</v>
      </c>
      <c r="EI16" s="1019"/>
      <c r="EJ16" s="201"/>
      <c r="EK16" s="190"/>
      <c r="EL16" s="189"/>
      <c r="EM16" s="189"/>
      <c r="EN16" s="93"/>
      <c r="EO16" s="35"/>
      <c r="EP16" s="35"/>
      <c r="EQ16" s="35"/>
      <c r="ER16" s="1019" t="s">
        <v>59</v>
      </c>
      <c r="ES16" s="1019"/>
      <c r="ET16" s="201"/>
      <c r="EU16" s="190"/>
      <c r="EV16" s="195"/>
      <c r="EW16" s="93"/>
      <c r="EX16" s="35"/>
      <c r="EY16" s="35"/>
      <c r="EZ16" s="35"/>
      <c r="FA16" s="1019" t="s">
        <v>59</v>
      </c>
      <c r="FB16" s="1019"/>
      <c r="FC16" s="201">
        <f>scheidsrechters!EX13</f>
        <v>0</v>
      </c>
      <c r="FD16" s="190"/>
      <c r="FE16" s="189"/>
      <c r="FF16" s="189"/>
      <c r="FG16" s="93"/>
      <c r="FH16" s="35"/>
      <c r="FI16" s="35"/>
      <c r="FJ16" s="35"/>
      <c r="FK16" s="1019" t="s">
        <v>59</v>
      </c>
      <c r="FL16" s="1019"/>
      <c r="FM16" s="201">
        <f>scheidsrechters!EX45</f>
        <v>0</v>
      </c>
      <c r="FN16" s="190"/>
      <c r="FO16" s="195"/>
    </row>
    <row r="17" spans="1:171" ht="13.5" thickBot="1">
      <c r="A17" s="226"/>
      <c r="B17" s="227"/>
      <c r="C17" s="227"/>
      <c r="D17" s="227"/>
      <c r="E17" s="227"/>
      <c r="F17" s="227"/>
      <c r="G17" s="227"/>
      <c r="H17" s="228"/>
      <c r="I17" s="35"/>
      <c r="J17" s="35"/>
      <c r="K17" s="226"/>
      <c r="L17" s="227"/>
      <c r="M17" s="227"/>
      <c r="N17" s="227"/>
      <c r="O17" s="227"/>
      <c r="P17" s="227"/>
      <c r="Q17" s="227"/>
      <c r="R17" s="228"/>
      <c r="S17" s="35"/>
      <c r="T17" s="226"/>
      <c r="U17" s="227"/>
      <c r="V17" s="227"/>
      <c r="W17" s="227"/>
      <c r="X17" s="227"/>
      <c r="Y17" s="227"/>
      <c r="Z17" s="227"/>
      <c r="AA17" s="228"/>
      <c r="AB17" s="35"/>
      <c r="AC17" s="35"/>
      <c r="AD17" s="226"/>
      <c r="AE17" s="227"/>
      <c r="AF17" s="227"/>
      <c r="AG17" s="227"/>
      <c r="AH17" s="227"/>
      <c r="AI17" s="227"/>
      <c r="AJ17" s="227"/>
      <c r="AK17" s="228"/>
      <c r="AL17" s="35"/>
      <c r="AM17" s="226"/>
      <c r="AN17" s="227"/>
      <c r="AO17" s="227"/>
      <c r="AP17" s="227"/>
      <c r="AQ17" s="227"/>
      <c r="AR17" s="227"/>
      <c r="AS17" s="227"/>
      <c r="AT17" s="228"/>
      <c r="AU17" s="35"/>
      <c r="AV17" s="35"/>
      <c r="AW17" s="226"/>
      <c r="AX17" s="227"/>
      <c r="AY17" s="227"/>
      <c r="AZ17" s="227"/>
      <c r="BA17" s="227"/>
      <c r="BB17" s="227"/>
      <c r="BC17" s="227"/>
      <c r="BD17" s="228"/>
      <c r="BE17" s="35"/>
      <c r="BF17" s="226"/>
      <c r="BG17" s="227"/>
      <c r="BH17" s="227"/>
      <c r="BI17" s="227"/>
      <c r="BJ17" s="227"/>
      <c r="BK17" s="227"/>
      <c r="BL17" s="227"/>
      <c r="BM17" s="228"/>
      <c r="BN17" s="35"/>
      <c r="BO17" s="35"/>
      <c r="BP17" s="226"/>
      <c r="BQ17" s="227"/>
      <c r="BR17" s="227"/>
      <c r="BS17" s="227"/>
      <c r="BT17" s="227"/>
      <c r="BU17" s="227"/>
      <c r="BV17" s="227"/>
      <c r="BW17" s="228"/>
      <c r="BX17" s="35"/>
      <c r="BY17" s="226"/>
      <c r="BZ17" s="227"/>
      <c r="CA17" s="227"/>
      <c r="CB17" s="227"/>
      <c r="CC17" s="227"/>
      <c r="CD17" s="227"/>
      <c r="CE17" s="227"/>
      <c r="CF17" s="228"/>
      <c r="CG17" s="35"/>
      <c r="CH17" s="35"/>
      <c r="CI17" s="226"/>
      <c r="CJ17" s="227"/>
      <c r="CK17" s="227"/>
      <c r="CL17" s="227"/>
      <c r="CM17" s="227"/>
      <c r="CN17" s="227"/>
      <c r="CO17" s="227"/>
      <c r="CP17" s="228"/>
      <c r="CQ17" s="35"/>
      <c r="CR17" s="226"/>
      <c r="CS17" s="227"/>
      <c r="CT17" s="227"/>
      <c r="CU17" s="227"/>
      <c r="CV17" s="227"/>
      <c r="CW17" s="227"/>
      <c r="CX17" s="227"/>
      <c r="CY17" s="228"/>
      <c r="CZ17" s="35"/>
      <c r="DA17" s="35"/>
      <c r="DB17" s="226"/>
      <c r="DC17" s="227"/>
      <c r="DD17" s="227"/>
      <c r="DE17" s="227"/>
      <c r="DF17" s="227"/>
      <c r="DG17" s="227"/>
      <c r="DH17" s="227"/>
      <c r="DI17" s="228"/>
      <c r="DJ17" s="35"/>
      <c r="DK17" s="226"/>
      <c r="DL17" s="227"/>
      <c r="DM17" s="227"/>
      <c r="DN17" s="227"/>
      <c r="DO17" s="227"/>
      <c r="DP17" s="227"/>
      <c r="DQ17" s="227"/>
      <c r="DR17" s="228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196"/>
      <c r="EE17" s="197"/>
      <c r="EF17" s="197"/>
      <c r="EG17" s="197"/>
      <c r="EH17" s="197"/>
      <c r="EI17" s="197"/>
      <c r="EJ17" s="197"/>
      <c r="EK17" s="198"/>
      <c r="EL17" s="35"/>
      <c r="EM17" s="35"/>
      <c r="EN17" s="196"/>
      <c r="EO17" s="197"/>
      <c r="EP17" s="197"/>
      <c r="EQ17" s="197"/>
      <c r="ER17" s="197"/>
      <c r="ES17" s="197"/>
      <c r="ET17" s="197"/>
      <c r="EU17" s="198"/>
      <c r="EV17" s="35"/>
      <c r="EW17" s="196"/>
      <c r="EX17" s="197"/>
      <c r="EY17" s="197"/>
      <c r="EZ17" s="197"/>
      <c r="FA17" s="197"/>
      <c r="FB17" s="197"/>
      <c r="FC17" s="197"/>
      <c r="FD17" s="198"/>
      <c r="FE17" s="35"/>
      <c r="FF17" s="35"/>
      <c r="FG17" s="196"/>
      <c r="FH17" s="197"/>
      <c r="FI17" s="197"/>
      <c r="FJ17" s="197"/>
      <c r="FK17" s="197"/>
      <c r="FL17" s="197"/>
      <c r="FM17" s="197"/>
      <c r="FN17" s="198"/>
      <c r="FO17" s="35"/>
    </row>
    <row r="19" spans="1:171" ht="13.5" thickBot="1"/>
    <row r="20" spans="1:171">
      <c r="A20" s="219"/>
      <c r="B20" s="220"/>
      <c r="C20" s="220"/>
      <c r="D20" s="220"/>
      <c r="E20" s="220"/>
      <c r="F20" s="220"/>
      <c r="G20" s="220"/>
      <c r="H20" s="221"/>
      <c r="K20" s="219"/>
      <c r="L20" s="220"/>
      <c r="M20" s="220"/>
      <c r="N20" s="220"/>
      <c r="O20" s="220"/>
      <c r="P20" s="220"/>
      <c r="Q20" s="220"/>
      <c r="R20" s="221"/>
      <c r="T20" s="219"/>
      <c r="U20" s="220"/>
      <c r="V20" s="220"/>
      <c r="W20" s="220"/>
      <c r="X20" s="220"/>
      <c r="Y20" s="220"/>
      <c r="Z20" s="220"/>
      <c r="AA20" s="221"/>
      <c r="AD20" s="219"/>
      <c r="AE20" s="220"/>
      <c r="AF20" s="220"/>
      <c r="AG20" s="220"/>
      <c r="AH20" s="220"/>
      <c r="AI20" s="220"/>
      <c r="AJ20" s="220"/>
      <c r="AK20" s="221"/>
      <c r="AM20" s="219"/>
      <c r="AN20" s="220"/>
      <c r="AO20" s="220"/>
      <c r="AP20" s="220"/>
      <c r="AQ20" s="220"/>
      <c r="AR20" s="220"/>
      <c r="AS20" s="220"/>
      <c r="AT20" s="221"/>
      <c r="AW20" s="219"/>
      <c r="AX20" s="220"/>
      <c r="AY20" s="220"/>
      <c r="AZ20" s="220"/>
      <c r="BA20" s="220"/>
      <c r="BB20" s="220"/>
      <c r="BC20" s="220"/>
      <c r="BD20" s="221"/>
      <c r="BF20" s="219"/>
      <c r="BG20" s="220"/>
      <c r="BH20" s="220"/>
      <c r="BI20" s="220"/>
      <c r="BJ20" s="220"/>
      <c r="BK20" s="220"/>
      <c r="BL20" s="220"/>
      <c r="BM20" s="221"/>
      <c r="BP20" s="219"/>
      <c r="BQ20" s="220"/>
      <c r="BR20" s="220"/>
      <c r="BS20" s="220"/>
      <c r="BT20" s="220"/>
      <c r="BU20" s="220"/>
      <c r="BV20" s="220"/>
      <c r="BW20" s="221"/>
      <c r="BY20" s="219"/>
      <c r="BZ20" s="220"/>
      <c r="CA20" s="220"/>
      <c r="CB20" s="220"/>
      <c r="CC20" s="220"/>
      <c r="CD20" s="220"/>
      <c r="CE20" s="220"/>
      <c r="CF20" s="221"/>
      <c r="CI20" s="219"/>
      <c r="CJ20" s="220"/>
      <c r="CK20" s="220"/>
      <c r="CL20" s="220"/>
      <c r="CM20" s="220"/>
      <c r="CN20" s="220"/>
      <c r="CO20" s="220"/>
      <c r="CP20" s="221"/>
      <c r="CR20" s="219"/>
      <c r="CS20" s="220"/>
      <c r="CT20" s="220"/>
      <c r="CU20" s="220"/>
      <c r="CV20" s="220"/>
      <c r="CW20" s="220"/>
      <c r="CX20" s="220"/>
      <c r="CY20" s="221"/>
      <c r="DB20" s="219"/>
      <c r="DC20" s="220"/>
      <c r="DD20" s="220"/>
      <c r="DE20" s="220"/>
      <c r="DF20" s="220"/>
      <c r="DG20" s="220"/>
      <c r="DH20" s="220"/>
      <c r="DI20" s="221"/>
      <c r="DK20" s="35"/>
      <c r="DL20" s="35"/>
      <c r="DM20" s="35"/>
      <c r="DN20" s="35"/>
      <c r="DO20" s="35"/>
      <c r="DP20" s="35"/>
      <c r="DQ20" s="35"/>
      <c r="DR20" s="35"/>
      <c r="DU20" s="35"/>
      <c r="DV20" s="35"/>
      <c r="DW20" s="35"/>
      <c r="DX20" s="35"/>
      <c r="DY20" s="35"/>
      <c r="DZ20" s="35"/>
      <c r="EA20" s="35"/>
      <c r="EB20" s="35"/>
      <c r="ED20" s="185"/>
      <c r="EE20" s="186"/>
      <c r="EF20" s="186"/>
      <c r="EG20" s="186"/>
      <c r="EH20" s="186"/>
      <c r="EI20" s="186"/>
      <c r="EJ20" s="186"/>
      <c r="EK20" s="187"/>
      <c r="EN20" s="185"/>
      <c r="EO20" s="186"/>
      <c r="EP20" s="186"/>
      <c r="EQ20" s="186"/>
      <c r="ER20" s="186"/>
      <c r="ES20" s="186"/>
      <c r="ET20" s="186"/>
      <c r="EU20" s="187"/>
      <c r="EW20" s="185"/>
      <c r="EX20" s="186"/>
      <c r="EY20" s="186"/>
      <c r="EZ20" s="186"/>
      <c r="FA20" s="186"/>
      <c r="FB20" s="186"/>
      <c r="FC20" s="186"/>
      <c r="FD20" s="187"/>
      <c r="FG20" s="185"/>
      <c r="FH20" s="186"/>
      <c r="FI20" s="186"/>
      <c r="FJ20" s="186"/>
      <c r="FK20" s="186"/>
      <c r="FL20" s="186"/>
      <c r="FM20" s="186"/>
      <c r="FN20" s="187"/>
    </row>
    <row r="21" spans="1:171" ht="18.75">
      <c r="A21" s="1035" t="s">
        <v>54</v>
      </c>
      <c r="B21" s="1022"/>
      <c r="C21" s="1022"/>
      <c r="D21" s="1022"/>
      <c r="E21" s="1036" t="str">
        <f>scheidsrechters!L14</f>
        <v>H.v/d Berg</v>
      </c>
      <c r="F21" s="1036"/>
      <c r="G21" s="1036"/>
      <c r="H21" s="1037"/>
      <c r="K21" s="1035" t="s">
        <v>54</v>
      </c>
      <c r="L21" s="1022"/>
      <c r="M21" s="1022"/>
      <c r="N21" s="1022"/>
      <c r="O21" s="1036" t="str">
        <f>scheidsrechters!L46</f>
        <v>J.v.Eijsden</v>
      </c>
      <c r="P21" s="1036"/>
      <c r="Q21" s="1036"/>
      <c r="R21" s="1037"/>
      <c r="T21" s="1035" t="s">
        <v>54</v>
      </c>
      <c r="U21" s="1022"/>
      <c r="V21" s="1022"/>
      <c r="W21" s="1022"/>
      <c r="X21" s="1036" t="str">
        <f>scheidsrechters!L17</f>
        <v>R.Brinkman</v>
      </c>
      <c r="Y21" s="1036"/>
      <c r="Z21" s="1036"/>
      <c r="AA21" s="1037"/>
      <c r="AD21" s="1035" t="s">
        <v>54</v>
      </c>
      <c r="AE21" s="1022"/>
      <c r="AF21" s="1022"/>
      <c r="AG21" s="1022"/>
      <c r="AH21" s="1036" t="str">
        <f>scheidsrechters!L49</f>
        <v>W.v.Arnhem</v>
      </c>
      <c r="AI21" s="1036"/>
      <c r="AJ21" s="1036"/>
      <c r="AK21" s="1037"/>
      <c r="AM21" s="1035" t="s">
        <v>54</v>
      </c>
      <c r="AN21" s="1022"/>
      <c r="AO21" s="1022"/>
      <c r="AP21" s="1022"/>
      <c r="AQ21" s="1036" t="str">
        <f>scheidsrechters!L20</f>
        <v>B.Schoofs</v>
      </c>
      <c r="AR21" s="1036"/>
      <c r="AS21" s="1036"/>
      <c r="AT21" s="1037"/>
      <c r="AW21" s="1035" t="s">
        <v>54</v>
      </c>
      <c r="AX21" s="1022"/>
      <c r="AY21" s="1022"/>
      <c r="AZ21" s="1022"/>
      <c r="BA21" s="1036" t="str">
        <f>scheidsrechters!L52</f>
        <v>D.Brinkman</v>
      </c>
      <c r="BB21" s="1036"/>
      <c r="BC21" s="1036"/>
      <c r="BD21" s="1037"/>
      <c r="BF21" s="1035" t="s">
        <v>54</v>
      </c>
      <c r="BG21" s="1022"/>
      <c r="BH21" s="1022"/>
      <c r="BI21" s="1022"/>
      <c r="BJ21" s="1036" t="str">
        <f>scheidsrechters!L55</f>
        <v>J.v.Eijsden</v>
      </c>
      <c r="BK21" s="1036"/>
      <c r="BL21" s="1036"/>
      <c r="BM21" s="1037"/>
      <c r="BP21" s="1035" t="s">
        <v>54</v>
      </c>
      <c r="BQ21" s="1022"/>
      <c r="BR21" s="1022"/>
      <c r="BS21" s="1022"/>
      <c r="BT21" s="1036" t="str">
        <f>scheidsrechters!L23</f>
        <v>H.v/d Berg</v>
      </c>
      <c r="BU21" s="1036"/>
      <c r="BV21" s="1036"/>
      <c r="BW21" s="1037"/>
      <c r="BY21" s="1035" t="s">
        <v>54</v>
      </c>
      <c r="BZ21" s="1022"/>
      <c r="CA21" s="1022"/>
      <c r="CB21" s="1022"/>
      <c r="CC21" s="1036" t="str">
        <f>scheidsrechters!L58</f>
        <v>J.v.Eijsden</v>
      </c>
      <c r="CD21" s="1036"/>
      <c r="CE21" s="1036"/>
      <c r="CF21" s="1037"/>
      <c r="CI21" s="1035" t="s">
        <v>54</v>
      </c>
      <c r="CJ21" s="1022"/>
      <c r="CK21" s="1022"/>
      <c r="CL21" s="1022"/>
      <c r="CM21" s="1036" t="str">
        <f>scheidsrechters!L26</f>
        <v>H.v/d Berg</v>
      </c>
      <c r="CN21" s="1036"/>
      <c r="CO21" s="1036"/>
      <c r="CP21" s="1037"/>
      <c r="CR21" s="1035" t="s">
        <v>54</v>
      </c>
      <c r="CS21" s="1022"/>
      <c r="CT21" s="1022"/>
      <c r="CU21" s="1022"/>
      <c r="CV21" s="1036" t="str">
        <f>scheidsrechters!L69</f>
        <v>H.v/d Berg</v>
      </c>
      <c r="CW21" s="1036"/>
      <c r="CX21" s="1036"/>
      <c r="CY21" s="1037"/>
      <c r="DB21" s="1035" t="s">
        <v>54</v>
      </c>
      <c r="DC21" s="1022"/>
      <c r="DD21" s="1022"/>
      <c r="DE21" s="1022"/>
      <c r="DF21" s="1036" t="str">
        <f>scheidsrechters!L78</f>
        <v>W.v.Arnhem</v>
      </c>
      <c r="DG21" s="1036"/>
      <c r="DH21" s="1036"/>
      <c r="DI21" s="1037"/>
      <c r="DK21" s="1022" t="s">
        <v>54</v>
      </c>
      <c r="DL21" s="1022"/>
      <c r="DM21" s="1022"/>
      <c r="DN21" s="1022"/>
      <c r="DO21" s="1026"/>
      <c r="DP21" s="1026"/>
      <c r="DQ21" s="1026"/>
      <c r="DR21" s="1026"/>
      <c r="DU21" s="1022" t="s">
        <v>54</v>
      </c>
      <c r="DV21" s="1022"/>
      <c r="DW21" s="1022"/>
      <c r="DX21" s="1022"/>
      <c r="DY21" s="1026"/>
      <c r="DZ21" s="1026"/>
      <c r="EA21" s="1026"/>
      <c r="EB21" s="1026"/>
      <c r="ED21" s="1025" t="s">
        <v>54</v>
      </c>
      <c r="EE21" s="1022"/>
      <c r="EF21" s="1022"/>
      <c r="EG21" s="1022"/>
      <c r="EH21" s="1026"/>
      <c r="EI21" s="1026"/>
      <c r="EJ21" s="1026"/>
      <c r="EK21" s="1027"/>
      <c r="EN21" s="1025" t="s">
        <v>54</v>
      </c>
      <c r="EO21" s="1022"/>
      <c r="EP21" s="1022"/>
      <c r="EQ21" s="1022"/>
      <c r="ER21" s="1026"/>
      <c r="ES21" s="1026"/>
      <c r="ET21" s="1026"/>
      <c r="EU21" s="1027"/>
      <c r="EW21" s="1025" t="s">
        <v>54</v>
      </c>
      <c r="EX21" s="1022"/>
      <c r="EY21" s="1022"/>
      <c r="EZ21" s="1022"/>
      <c r="FA21" s="1026">
        <f>scheidsrechters!FH14</f>
        <v>0</v>
      </c>
      <c r="FB21" s="1026"/>
      <c r="FC21" s="1026"/>
      <c r="FD21" s="1027"/>
      <c r="FG21" s="1025" t="s">
        <v>54</v>
      </c>
      <c r="FH21" s="1022"/>
      <c r="FI21" s="1022"/>
      <c r="FJ21" s="1022"/>
      <c r="FK21" s="1026">
        <f>scheidsrechters!FH46</f>
        <v>0</v>
      </c>
      <c r="FL21" s="1026"/>
      <c r="FM21" s="1026"/>
      <c r="FN21" s="1027"/>
    </row>
    <row r="22" spans="1:171">
      <c r="A22" s="222"/>
      <c r="B22" s="35"/>
      <c r="C22" s="35"/>
      <c r="D22" s="35"/>
      <c r="E22" s="216"/>
      <c r="F22" s="216"/>
      <c r="G22" s="216"/>
      <c r="H22" s="223"/>
      <c r="K22" s="222"/>
      <c r="L22" s="35"/>
      <c r="M22" s="35"/>
      <c r="N22" s="35"/>
      <c r="O22" s="216"/>
      <c r="P22" s="216"/>
      <c r="Q22" s="216"/>
      <c r="R22" s="223"/>
      <c r="T22" s="222"/>
      <c r="U22" s="35"/>
      <c r="V22" s="35"/>
      <c r="W22" s="35"/>
      <c r="X22" s="216"/>
      <c r="Y22" s="216"/>
      <c r="Z22" s="216"/>
      <c r="AA22" s="223"/>
      <c r="AD22" s="222"/>
      <c r="AE22" s="35"/>
      <c r="AF22" s="35"/>
      <c r="AG22" s="35"/>
      <c r="AH22" s="216"/>
      <c r="AI22" s="216"/>
      <c r="AJ22" s="216"/>
      <c r="AK22" s="223"/>
      <c r="AM22" s="222"/>
      <c r="AN22" s="35"/>
      <c r="AO22" s="35"/>
      <c r="AP22" s="35"/>
      <c r="AQ22" s="216"/>
      <c r="AR22" s="216"/>
      <c r="AS22" s="216"/>
      <c r="AT22" s="223"/>
      <c r="AW22" s="222"/>
      <c r="AX22" s="35"/>
      <c r="AY22" s="35"/>
      <c r="AZ22" s="35"/>
      <c r="BA22" s="216"/>
      <c r="BB22" s="216"/>
      <c r="BC22" s="216"/>
      <c r="BD22" s="223"/>
      <c r="BF22" s="222"/>
      <c r="BG22" s="35"/>
      <c r="BH22" s="35"/>
      <c r="BI22" s="35"/>
      <c r="BJ22" s="216"/>
      <c r="BK22" s="216"/>
      <c r="BL22" s="216"/>
      <c r="BM22" s="223"/>
      <c r="BP22" s="222"/>
      <c r="BQ22" s="35"/>
      <c r="BR22" s="35"/>
      <c r="BS22" s="35"/>
      <c r="BT22" s="216"/>
      <c r="BU22" s="216"/>
      <c r="BV22" s="216"/>
      <c r="BW22" s="223"/>
      <c r="BY22" s="222"/>
      <c r="BZ22" s="35"/>
      <c r="CA22" s="35"/>
      <c r="CB22" s="35"/>
      <c r="CC22" s="216"/>
      <c r="CD22" s="216"/>
      <c r="CE22" s="216"/>
      <c r="CF22" s="223"/>
      <c r="CI22" s="222"/>
      <c r="CJ22" s="35"/>
      <c r="CK22" s="35"/>
      <c r="CL22" s="35"/>
      <c r="CM22" s="216"/>
      <c r="CN22" s="216"/>
      <c r="CO22" s="216"/>
      <c r="CP22" s="223"/>
      <c r="CR22" s="222"/>
      <c r="CS22" s="35"/>
      <c r="CT22" s="35"/>
      <c r="CU22" s="35"/>
      <c r="CV22" s="216"/>
      <c r="CW22" s="216"/>
      <c r="CX22" s="216"/>
      <c r="CY22" s="223"/>
      <c r="DB22" s="222"/>
      <c r="DC22" s="35"/>
      <c r="DD22" s="35"/>
      <c r="DE22" s="35"/>
      <c r="DF22" s="216"/>
      <c r="DG22" s="216"/>
      <c r="DH22" s="216"/>
      <c r="DI22" s="223"/>
      <c r="DK22" s="35"/>
      <c r="DL22" s="35"/>
      <c r="DM22" s="35"/>
      <c r="DN22" s="35"/>
      <c r="DO22" s="216"/>
      <c r="DP22" s="216"/>
      <c r="DQ22" s="216"/>
      <c r="DR22" s="35"/>
      <c r="DU22" s="35"/>
      <c r="DV22" s="35"/>
      <c r="DW22" s="35"/>
      <c r="DX22" s="35"/>
      <c r="DY22" s="216"/>
      <c r="DZ22" s="216"/>
      <c r="EA22" s="216"/>
      <c r="EB22" s="35"/>
      <c r="ED22" s="93"/>
      <c r="EE22" s="35"/>
      <c r="EF22" s="35"/>
      <c r="EG22" s="35"/>
      <c r="EH22" s="216"/>
      <c r="EI22" s="216"/>
      <c r="EJ22" s="216"/>
      <c r="EK22" s="191"/>
      <c r="EN22" s="93"/>
      <c r="EO22" s="35"/>
      <c r="EP22" s="35"/>
      <c r="EQ22" s="35"/>
      <c r="ER22" s="216"/>
      <c r="ES22" s="216"/>
      <c r="ET22" s="216"/>
      <c r="EU22" s="191"/>
      <c r="EW22" s="93"/>
      <c r="EX22" s="35"/>
      <c r="EY22" s="35"/>
      <c r="EZ22" s="35"/>
      <c r="FA22" s="35"/>
      <c r="FB22" s="35"/>
      <c r="FC22" s="35"/>
      <c r="FD22" s="191"/>
      <c r="FG22" s="93"/>
      <c r="FH22" s="35"/>
      <c r="FI22" s="35"/>
      <c r="FJ22" s="35"/>
      <c r="FK22" s="35"/>
      <c r="FL22" s="35"/>
      <c r="FM22" s="35"/>
      <c r="FN22" s="191"/>
    </row>
    <row r="23" spans="1:171">
      <c r="A23" s="222"/>
      <c r="B23" s="35"/>
      <c r="C23" s="35"/>
      <c r="D23" s="35"/>
      <c r="E23" s="35"/>
      <c r="F23" s="35"/>
      <c r="G23" s="35"/>
      <c r="H23" s="223"/>
      <c r="K23" s="222"/>
      <c r="L23" s="35"/>
      <c r="M23" s="35"/>
      <c r="N23" s="35"/>
      <c r="O23" s="35"/>
      <c r="P23" s="35"/>
      <c r="Q23" s="35"/>
      <c r="R23" s="223"/>
      <c r="T23" s="222"/>
      <c r="U23" s="35"/>
      <c r="V23" s="35"/>
      <c r="W23" s="35"/>
      <c r="X23" s="35"/>
      <c r="Y23" s="35"/>
      <c r="Z23" s="35"/>
      <c r="AA23" s="223"/>
      <c r="AD23" s="222"/>
      <c r="AE23" s="35"/>
      <c r="AF23" s="35"/>
      <c r="AG23" s="35"/>
      <c r="AH23" s="35"/>
      <c r="AI23" s="35"/>
      <c r="AJ23" s="35"/>
      <c r="AK23" s="223"/>
      <c r="AM23" s="222"/>
      <c r="AN23" s="35"/>
      <c r="AO23" s="35"/>
      <c r="AP23" s="35"/>
      <c r="AQ23" s="35"/>
      <c r="AR23" s="35"/>
      <c r="AS23" s="35"/>
      <c r="AT23" s="223"/>
      <c r="AW23" s="222"/>
      <c r="AX23" s="35"/>
      <c r="AY23" s="35"/>
      <c r="AZ23" s="35"/>
      <c r="BA23" s="35"/>
      <c r="BB23" s="35"/>
      <c r="BC23" s="35"/>
      <c r="BD23" s="223"/>
      <c r="BF23" s="222"/>
      <c r="BG23" s="35"/>
      <c r="BH23" s="35"/>
      <c r="BI23" s="35"/>
      <c r="BJ23" s="35"/>
      <c r="BK23" s="35"/>
      <c r="BL23" s="35"/>
      <c r="BM23" s="223"/>
      <c r="BP23" s="222"/>
      <c r="BQ23" s="35"/>
      <c r="BR23" s="35"/>
      <c r="BS23" s="35"/>
      <c r="BT23" s="35"/>
      <c r="BU23" s="35"/>
      <c r="BV23" s="35"/>
      <c r="BW23" s="223"/>
      <c r="BY23" s="222"/>
      <c r="BZ23" s="35"/>
      <c r="CA23" s="35"/>
      <c r="CB23" s="35"/>
      <c r="CC23" s="35"/>
      <c r="CD23" s="35"/>
      <c r="CE23" s="35"/>
      <c r="CF23" s="223"/>
      <c r="CI23" s="222"/>
      <c r="CJ23" s="35"/>
      <c r="CK23" s="35"/>
      <c r="CL23" s="35"/>
      <c r="CM23" s="35"/>
      <c r="CN23" s="35"/>
      <c r="CO23" s="35"/>
      <c r="CP23" s="223"/>
      <c r="CR23" s="222"/>
      <c r="CS23" s="35"/>
      <c r="CT23" s="35"/>
      <c r="CU23" s="35"/>
      <c r="CV23" s="35"/>
      <c r="CW23" s="35"/>
      <c r="CX23" s="35"/>
      <c r="CY23" s="223"/>
      <c r="DB23" s="492" t="s">
        <v>0</v>
      </c>
      <c r="DC23" s="35"/>
      <c r="DD23" s="35"/>
      <c r="DE23" s="35"/>
      <c r="DF23" s="35"/>
      <c r="DG23" s="35"/>
      <c r="DH23" s="35"/>
      <c r="DI23" s="223"/>
      <c r="DK23" s="35"/>
      <c r="DL23" s="35"/>
      <c r="DM23" s="35"/>
      <c r="DN23" s="35"/>
      <c r="DO23" s="35"/>
      <c r="DP23" s="35"/>
      <c r="DQ23" s="35"/>
      <c r="DR23" s="35"/>
      <c r="DU23" s="35"/>
      <c r="DV23" s="35"/>
      <c r="DW23" s="35"/>
      <c r="DX23" s="35"/>
      <c r="DY23" s="35"/>
      <c r="DZ23" s="35"/>
      <c r="EA23" s="35"/>
      <c r="EB23" s="35"/>
      <c r="ED23" s="93"/>
      <c r="EE23" s="35"/>
      <c r="EF23" s="35"/>
      <c r="EG23" s="35"/>
      <c r="EH23" s="35"/>
      <c r="EI23" s="35"/>
      <c r="EJ23" s="35"/>
      <c r="EK23" s="191"/>
      <c r="EN23" s="93"/>
      <c r="EO23" s="35"/>
      <c r="EP23" s="35"/>
      <c r="EQ23" s="35"/>
      <c r="ER23" s="35"/>
      <c r="ES23" s="35"/>
      <c r="ET23" s="35"/>
      <c r="EU23" s="191"/>
      <c r="EW23" s="93"/>
      <c r="EX23" s="35"/>
      <c r="EY23" s="35"/>
      <c r="EZ23" s="35"/>
      <c r="FA23" s="35"/>
      <c r="FB23" s="35"/>
      <c r="FC23" s="35"/>
      <c r="FD23" s="191"/>
      <c r="FG23" s="93"/>
      <c r="FH23" s="35"/>
      <c r="FI23" s="35"/>
      <c r="FJ23" s="35"/>
      <c r="FK23" s="35"/>
      <c r="FL23" s="35"/>
      <c r="FM23" s="35"/>
      <c r="FN23" s="191"/>
    </row>
    <row r="24" spans="1:171" ht="18.75">
      <c r="A24" s="222"/>
      <c r="B24" s="1023" t="s">
        <v>55</v>
      </c>
      <c r="C24" s="1023"/>
      <c r="D24" s="1023" t="str">
        <f>scheidsrechters!A14</f>
        <v>10.00</v>
      </c>
      <c r="E24" s="1023"/>
      <c r="F24" s="1023"/>
      <c r="G24" s="35" t="s">
        <v>56</v>
      </c>
      <c r="H24" s="223"/>
      <c r="K24" s="222"/>
      <c r="L24" s="1023" t="s">
        <v>55</v>
      </c>
      <c r="M24" s="1023"/>
      <c r="N24" s="1023" t="str">
        <f>scheidsrechters!A46</f>
        <v>10.25</v>
      </c>
      <c r="O24" s="1023"/>
      <c r="P24" s="1023"/>
      <c r="Q24" s="35" t="s">
        <v>56</v>
      </c>
      <c r="R24" s="223"/>
      <c r="T24" s="222"/>
      <c r="U24" s="1023" t="s">
        <v>55</v>
      </c>
      <c r="V24" s="1023"/>
      <c r="W24" s="1023" t="str">
        <f>scheidsrechters!A17</f>
        <v>10.50</v>
      </c>
      <c r="X24" s="1023"/>
      <c r="Y24" s="1023"/>
      <c r="Z24" s="35" t="s">
        <v>56</v>
      </c>
      <c r="AA24" s="223"/>
      <c r="AD24" s="222"/>
      <c r="AE24" s="1023" t="s">
        <v>55</v>
      </c>
      <c r="AF24" s="1023"/>
      <c r="AG24" s="1023" t="str">
        <f>scheidsrechters!A49</f>
        <v>11.15</v>
      </c>
      <c r="AH24" s="1023"/>
      <c r="AI24" s="1023"/>
      <c r="AJ24" s="35" t="s">
        <v>56</v>
      </c>
      <c r="AK24" s="223"/>
      <c r="AM24" s="222"/>
      <c r="AN24" s="1023" t="s">
        <v>55</v>
      </c>
      <c r="AO24" s="1023"/>
      <c r="AP24" s="1023" t="str">
        <f>scheidsrechters!A20</f>
        <v>11.40</v>
      </c>
      <c r="AQ24" s="1023"/>
      <c r="AR24" s="1023"/>
      <c r="AS24" s="35" t="s">
        <v>56</v>
      </c>
      <c r="AT24" s="223"/>
      <c r="AW24" s="222"/>
      <c r="AX24" s="1023" t="s">
        <v>55</v>
      </c>
      <c r="AY24" s="1023"/>
      <c r="AZ24" s="1023" t="str">
        <f>scheidsrechters!A52</f>
        <v>12.05</v>
      </c>
      <c r="BA24" s="1023"/>
      <c r="BB24" s="1023"/>
      <c r="BC24" s="35" t="s">
        <v>56</v>
      </c>
      <c r="BD24" s="223"/>
      <c r="BF24" s="222"/>
      <c r="BG24" s="1023" t="s">
        <v>55</v>
      </c>
      <c r="BH24" s="1023"/>
      <c r="BI24" s="1023" t="str">
        <f>scheidsrechters!A55</f>
        <v>13.25</v>
      </c>
      <c r="BJ24" s="1023"/>
      <c r="BK24" s="1023"/>
      <c r="BL24" s="35" t="s">
        <v>56</v>
      </c>
      <c r="BM24" s="223"/>
      <c r="BP24" s="222"/>
      <c r="BQ24" s="1023" t="s">
        <v>55</v>
      </c>
      <c r="BR24" s="1023"/>
      <c r="BS24" s="1023" t="str">
        <f>scheidsrechters!A23</f>
        <v>13.00</v>
      </c>
      <c r="BT24" s="1023"/>
      <c r="BU24" s="1023"/>
      <c r="BV24" s="35" t="s">
        <v>56</v>
      </c>
      <c r="BW24" s="223"/>
      <c r="BY24" s="222"/>
      <c r="BZ24" s="1023" t="s">
        <v>55</v>
      </c>
      <c r="CA24" s="1023"/>
      <c r="CB24" s="1023" t="str">
        <f>scheidsrechters!A58</f>
        <v>14.15</v>
      </c>
      <c r="CC24" s="1023"/>
      <c r="CD24" s="1023"/>
      <c r="CE24" s="35" t="s">
        <v>56</v>
      </c>
      <c r="CF24" s="223"/>
      <c r="CI24" s="222"/>
      <c r="CJ24" s="1023" t="s">
        <v>55</v>
      </c>
      <c r="CK24" s="1023"/>
      <c r="CL24" s="1023" t="str">
        <f>scheidsrechters!A26</f>
        <v>13.50</v>
      </c>
      <c r="CM24" s="1023"/>
      <c r="CN24" s="1023"/>
      <c r="CO24" s="35" t="s">
        <v>56</v>
      </c>
      <c r="CP24" s="223"/>
      <c r="CR24" s="222"/>
      <c r="CS24" s="1023" t="s">
        <v>55</v>
      </c>
      <c r="CT24" s="1023"/>
      <c r="CU24" s="491" t="str">
        <f>scheidsrechters!A69</f>
        <v>14.50</v>
      </c>
      <c r="CV24" s="491"/>
      <c r="CW24" s="491"/>
      <c r="CX24" s="35" t="s">
        <v>56</v>
      </c>
      <c r="CY24" s="223"/>
      <c r="DB24" s="222"/>
      <c r="DC24" s="1023" t="s">
        <v>55</v>
      </c>
      <c r="DD24" s="1023"/>
      <c r="DE24" s="1023" t="str">
        <f>scheidsrechters!A78</f>
        <v>15.15</v>
      </c>
      <c r="DF24" s="1023"/>
      <c r="DG24" s="1023"/>
      <c r="DH24" s="35" t="s">
        <v>56</v>
      </c>
      <c r="DI24" s="223"/>
      <c r="DK24" s="35"/>
      <c r="DL24" s="1023" t="s">
        <v>55</v>
      </c>
      <c r="DM24" s="1023"/>
      <c r="DN24" s="1023"/>
      <c r="DO24" s="1023"/>
      <c r="DP24" s="1023"/>
      <c r="DQ24" s="35" t="s">
        <v>56</v>
      </c>
      <c r="DR24" s="35"/>
      <c r="DU24" s="35"/>
      <c r="DV24" s="1023" t="s">
        <v>55</v>
      </c>
      <c r="DW24" s="1023"/>
      <c r="DX24" s="1023"/>
      <c r="DY24" s="1023"/>
      <c r="DZ24" s="1023"/>
      <c r="EA24" s="35" t="s">
        <v>56</v>
      </c>
      <c r="EB24" s="35"/>
      <c r="ED24" s="93"/>
      <c r="EE24" s="1023" t="s">
        <v>55</v>
      </c>
      <c r="EF24" s="1023"/>
      <c r="EG24" s="1023"/>
      <c r="EH24" s="1023"/>
      <c r="EI24" s="1023"/>
      <c r="EJ24" s="35" t="s">
        <v>56</v>
      </c>
      <c r="EK24" s="191"/>
      <c r="EN24" s="93"/>
      <c r="EO24" s="1023" t="s">
        <v>55</v>
      </c>
      <c r="EP24" s="1023"/>
      <c r="EQ24" s="1023"/>
      <c r="ER24" s="1023"/>
      <c r="ES24" s="1023"/>
      <c r="ET24" s="35" t="s">
        <v>56</v>
      </c>
      <c r="EU24" s="191"/>
      <c r="EW24" s="93"/>
      <c r="EX24" s="1023" t="s">
        <v>55</v>
      </c>
      <c r="EY24" s="1023"/>
      <c r="EZ24" s="1023">
        <f>scheidsrechters!EW14</f>
        <v>0</v>
      </c>
      <c r="FA24" s="1023"/>
      <c r="FB24" s="1023"/>
      <c r="FC24" s="35" t="s">
        <v>56</v>
      </c>
      <c r="FD24" s="191"/>
      <c r="FG24" s="93"/>
      <c r="FH24" s="1023" t="s">
        <v>55</v>
      </c>
      <c r="FI24" s="1023"/>
      <c r="FJ24" s="1023">
        <f>scheidsrechters!EW46</f>
        <v>0</v>
      </c>
      <c r="FK24" s="1023"/>
      <c r="FL24" s="1023"/>
      <c r="FM24" s="35" t="s">
        <v>56</v>
      </c>
      <c r="FN24" s="191"/>
    </row>
    <row r="25" spans="1:171">
      <c r="A25" s="222"/>
      <c r="B25" s="35"/>
      <c r="C25" s="35"/>
      <c r="D25" s="35"/>
      <c r="E25" s="35"/>
      <c r="F25" s="35"/>
      <c r="G25" s="35"/>
      <c r="H25" s="223"/>
      <c r="K25" s="222"/>
      <c r="L25" s="35"/>
      <c r="M25" s="35"/>
      <c r="N25" s="35"/>
      <c r="O25" s="35"/>
      <c r="P25" s="35"/>
      <c r="Q25" s="35"/>
      <c r="R25" s="223"/>
      <c r="T25" s="222"/>
      <c r="U25" s="35"/>
      <c r="V25" s="35"/>
      <c r="W25" s="35"/>
      <c r="X25" s="35"/>
      <c r="Y25" s="35"/>
      <c r="Z25" s="35"/>
      <c r="AA25" s="223"/>
      <c r="AD25" s="222"/>
      <c r="AE25" s="35"/>
      <c r="AF25" s="35"/>
      <c r="AG25" s="35"/>
      <c r="AH25" s="35"/>
      <c r="AI25" s="35"/>
      <c r="AJ25" s="35"/>
      <c r="AK25" s="223"/>
      <c r="AM25" s="222"/>
      <c r="AN25" s="35"/>
      <c r="AO25" s="35"/>
      <c r="AP25" s="35"/>
      <c r="AQ25" s="35"/>
      <c r="AR25" s="35"/>
      <c r="AS25" s="35"/>
      <c r="AT25" s="223"/>
      <c r="AW25" s="222"/>
      <c r="AX25" s="35"/>
      <c r="AY25" s="35"/>
      <c r="AZ25" s="35"/>
      <c r="BA25" s="35"/>
      <c r="BB25" s="35"/>
      <c r="BC25" s="35"/>
      <c r="BD25" s="223"/>
      <c r="BF25" s="222"/>
      <c r="BG25" s="35"/>
      <c r="BH25" s="35"/>
      <c r="BI25" s="35"/>
      <c r="BJ25" s="35"/>
      <c r="BK25" s="35"/>
      <c r="BL25" s="35"/>
      <c r="BM25" s="223"/>
      <c r="BP25" s="222"/>
      <c r="BQ25" s="35"/>
      <c r="BR25" s="35"/>
      <c r="BS25" s="35"/>
      <c r="BT25" s="35"/>
      <c r="BU25" s="35"/>
      <c r="BV25" s="35"/>
      <c r="BW25" s="223"/>
      <c r="BY25" s="222"/>
      <c r="BZ25" s="35"/>
      <c r="CA25" s="35"/>
      <c r="CB25" s="35"/>
      <c r="CC25" s="35"/>
      <c r="CD25" s="35"/>
      <c r="CE25" s="35"/>
      <c r="CF25" s="223"/>
      <c r="CI25" s="222"/>
      <c r="CJ25" s="35"/>
      <c r="CK25" s="35"/>
      <c r="CL25" s="35"/>
      <c r="CM25" s="35"/>
      <c r="CN25" s="35"/>
      <c r="CO25" s="35"/>
      <c r="CP25" s="223"/>
      <c r="CR25" s="222"/>
      <c r="CS25" s="35"/>
      <c r="CT25" s="35"/>
      <c r="CU25" s="35"/>
      <c r="CV25" s="35"/>
      <c r="CW25" s="35"/>
      <c r="CX25" s="35"/>
      <c r="CY25" s="223"/>
      <c r="DB25" s="222"/>
      <c r="DC25" s="35"/>
      <c r="DD25" s="35"/>
      <c r="DE25" s="35"/>
      <c r="DF25" s="35"/>
      <c r="DG25" s="35"/>
      <c r="DH25" s="35"/>
      <c r="DI25" s="223"/>
      <c r="DK25" s="35"/>
      <c r="DL25" s="35"/>
      <c r="DM25" s="35"/>
      <c r="DN25" s="216"/>
      <c r="DO25" s="216"/>
      <c r="DP25" s="216"/>
      <c r="DQ25" s="35"/>
      <c r="DR25" s="35"/>
      <c r="DU25" s="35"/>
      <c r="DV25" s="35"/>
      <c r="DW25" s="35"/>
      <c r="DX25" s="216"/>
      <c r="DY25" s="216"/>
      <c r="DZ25" s="216"/>
      <c r="EA25" s="35"/>
      <c r="EB25" s="35"/>
      <c r="ED25" s="93"/>
      <c r="EE25" s="35"/>
      <c r="EF25" s="35"/>
      <c r="EG25" s="216"/>
      <c r="EH25" s="216"/>
      <c r="EI25" s="216"/>
      <c r="EJ25" s="35"/>
      <c r="EK25" s="191"/>
      <c r="EN25" s="93"/>
      <c r="EO25" s="35"/>
      <c r="EP25" s="35"/>
      <c r="EQ25" s="216"/>
      <c r="ER25" s="216"/>
      <c r="ES25" s="216"/>
      <c r="ET25" s="35"/>
      <c r="EU25" s="191"/>
      <c r="EW25" s="93"/>
      <c r="EX25" s="35"/>
      <c r="EY25" s="35"/>
      <c r="EZ25" s="35"/>
      <c r="FA25" s="35"/>
      <c r="FB25" s="35"/>
      <c r="FC25" s="35"/>
      <c r="FD25" s="191"/>
      <c r="FG25" s="93"/>
      <c r="FH25" s="35"/>
      <c r="FI25" s="35"/>
      <c r="FJ25" s="35"/>
      <c r="FK25" s="35"/>
      <c r="FL25" s="35"/>
      <c r="FM25" s="35"/>
      <c r="FN25" s="191"/>
    </row>
    <row r="26" spans="1:171">
      <c r="A26" s="222"/>
      <c r="B26" s="35"/>
      <c r="C26" s="35"/>
      <c r="D26" s="35"/>
      <c r="E26" s="35"/>
      <c r="F26" s="35"/>
      <c r="G26" s="35"/>
      <c r="H26" s="223"/>
      <c r="K26" s="222"/>
      <c r="L26" s="35"/>
      <c r="M26" s="35"/>
      <c r="N26" s="35"/>
      <c r="O26" s="35"/>
      <c r="P26" s="35"/>
      <c r="Q26" s="35"/>
      <c r="R26" s="223"/>
      <c r="T26" s="222"/>
      <c r="U26" s="35"/>
      <c r="V26" s="35"/>
      <c r="W26" s="35"/>
      <c r="X26" s="35"/>
      <c r="Y26" s="35"/>
      <c r="Z26" s="35"/>
      <c r="AA26" s="223"/>
      <c r="AD26" s="222"/>
      <c r="AE26" s="35"/>
      <c r="AF26" s="35"/>
      <c r="AG26" s="35"/>
      <c r="AH26" s="35"/>
      <c r="AI26" s="35"/>
      <c r="AJ26" s="35"/>
      <c r="AK26" s="223"/>
      <c r="AM26" s="222"/>
      <c r="AN26" s="35"/>
      <c r="AO26" s="35"/>
      <c r="AP26" s="35"/>
      <c r="AQ26" s="35"/>
      <c r="AR26" s="35"/>
      <c r="AS26" s="35"/>
      <c r="AT26" s="223"/>
      <c r="AW26" s="222"/>
      <c r="AX26" s="35"/>
      <c r="AY26" s="35"/>
      <c r="AZ26" s="35"/>
      <c r="BA26" s="35"/>
      <c r="BB26" s="35"/>
      <c r="BC26" s="35"/>
      <c r="BD26" s="223"/>
      <c r="BF26" s="222"/>
      <c r="BG26" s="35"/>
      <c r="BH26" s="35"/>
      <c r="BI26" s="35"/>
      <c r="BJ26" s="35"/>
      <c r="BK26" s="35"/>
      <c r="BL26" s="35"/>
      <c r="BM26" s="223"/>
      <c r="BP26" s="222"/>
      <c r="BQ26" s="35"/>
      <c r="BR26" s="35"/>
      <c r="BS26" s="35"/>
      <c r="BT26" s="35"/>
      <c r="BU26" s="35"/>
      <c r="BV26" s="35"/>
      <c r="BW26" s="223"/>
      <c r="BY26" s="222"/>
      <c r="BZ26" s="35"/>
      <c r="CA26" s="35"/>
      <c r="CB26" s="35"/>
      <c r="CC26" s="35"/>
      <c r="CD26" s="35"/>
      <c r="CE26" s="35"/>
      <c r="CF26" s="223"/>
      <c r="CI26" s="222"/>
      <c r="CJ26" s="35"/>
      <c r="CK26" s="35"/>
      <c r="CL26" s="35"/>
      <c r="CM26" s="35"/>
      <c r="CN26" s="35"/>
      <c r="CO26" s="35"/>
      <c r="CP26" s="223"/>
      <c r="CR26" s="222"/>
      <c r="CS26" s="35"/>
      <c r="CT26" s="35"/>
      <c r="CU26" s="35"/>
      <c r="CV26" s="35"/>
      <c r="CW26" s="35"/>
      <c r="CX26" s="35"/>
      <c r="CY26" s="223"/>
      <c r="DB26" s="222"/>
      <c r="DC26" s="35"/>
      <c r="DD26" s="35"/>
      <c r="DE26" s="35"/>
      <c r="DF26" s="35"/>
      <c r="DG26" s="35"/>
      <c r="DH26" s="35"/>
      <c r="DI26" s="223"/>
      <c r="DK26" s="35"/>
      <c r="DL26" s="35"/>
      <c r="DM26" s="35"/>
      <c r="DN26" s="35"/>
      <c r="DO26" s="35"/>
      <c r="DP26" s="35"/>
      <c r="DQ26" s="35"/>
      <c r="DR26" s="35"/>
      <c r="DU26" s="35"/>
      <c r="DV26" s="35"/>
      <c r="DW26" s="35"/>
      <c r="DX26" s="35"/>
      <c r="DY26" s="35"/>
      <c r="DZ26" s="35"/>
      <c r="EA26" s="35"/>
      <c r="EB26" s="35"/>
      <c r="ED26" s="93"/>
      <c r="EE26" s="35"/>
      <c r="EF26" s="35"/>
      <c r="EG26" s="35"/>
      <c r="EH26" s="35"/>
      <c r="EI26" s="35"/>
      <c r="EJ26" s="35"/>
      <c r="EK26" s="191"/>
      <c r="EN26" s="93"/>
      <c r="EO26" s="35"/>
      <c r="EP26" s="35"/>
      <c r="EQ26" s="35"/>
      <c r="ER26" s="35"/>
      <c r="ES26" s="35"/>
      <c r="ET26" s="35"/>
      <c r="EU26" s="191"/>
      <c r="EW26" s="93"/>
      <c r="EX26" s="35"/>
      <c r="EY26" s="35"/>
      <c r="EZ26" s="35"/>
      <c r="FA26" s="35"/>
      <c r="FB26" s="35"/>
      <c r="FC26" s="35"/>
      <c r="FD26" s="191"/>
      <c r="FG26" s="93"/>
      <c r="FH26" s="35"/>
      <c r="FI26" s="35"/>
      <c r="FJ26" s="35"/>
      <c r="FK26" s="35"/>
      <c r="FL26" s="35"/>
      <c r="FM26" s="35"/>
      <c r="FN26" s="191"/>
    </row>
    <row r="27" spans="1:171">
      <c r="A27" s="222"/>
      <c r="B27" s="1033" t="str">
        <f>scheidsrechters!C14</f>
        <v>Roda JC</v>
      </c>
      <c r="C27" s="1033"/>
      <c r="D27" s="1033"/>
      <c r="E27" s="188" t="s">
        <v>14</v>
      </c>
      <c r="F27" s="214" t="str">
        <f>scheidsrechters!F14</f>
        <v>Fortuna Sittard</v>
      </c>
      <c r="G27" s="192"/>
      <c r="H27" s="224"/>
      <c r="K27" s="222"/>
      <c r="L27" s="1033" t="str">
        <f>scheidsrechters!C46</f>
        <v>Willem II / RKC</v>
      </c>
      <c r="M27" s="1033"/>
      <c r="N27" s="1033"/>
      <c r="O27" s="188" t="s">
        <v>14</v>
      </c>
      <c r="P27" s="214" t="str">
        <f>scheidsrechters!F46</f>
        <v>PEC Zwolle</v>
      </c>
      <c r="Q27" s="192"/>
      <c r="R27" s="224"/>
      <c r="T27" s="222"/>
      <c r="U27" s="1033" t="str">
        <f>scheidsrechters!C17</f>
        <v>RC Genk</v>
      </c>
      <c r="V27" s="1033"/>
      <c r="W27" s="1033"/>
      <c r="X27" s="188" t="s">
        <v>14</v>
      </c>
      <c r="Y27" s="214" t="str">
        <f>scheidsrechters!F17</f>
        <v>AZ</v>
      </c>
      <c r="Z27" s="192"/>
      <c r="AA27" s="224"/>
      <c r="AD27" s="222"/>
      <c r="AE27" s="1033" t="str">
        <f>scheidsrechters!C49</f>
        <v>Lierse SK</v>
      </c>
      <c r="AF27" s="1033"/>
      <c r="AG27" s="1033"/>
      <c r="AH27" s="188" t="s">
        <v>14</v>
      </c>
      <c r="AI27" s="214" t="str">
        <f>scheidsrechters!F49</f>
        <v>Vitesse/AGOVV</v>
      </c>
      <c r="AJ27" s="214"/>
      <c r="AK27" s="224"/>
      <c r="AM27" s="222"/>
      <c r="AN27" s="1033" t="str">
        <f>scheidsrechters!C20</f>
        <v>NAC Breda</v>
      </c>
      <c r="AO27" s="1033"/>
      <c r="AP27" s="1033"/>
      <c r="AQ27" s="188" t="s">
        <v>14</v>
      </c>
      <c r="AR27" s="214" t="str">
        <f>scheidsrechters!F20</f>
        <v>CVV Vriendenschaar</v>
      </c>
      <c r="AS27" s="192"/>
      <c r="AT27" s="224"/>
      <c r="AW27" s="222"/>
      <c r="AX27" s="1033" t="str">
        <f>scheidsrechters!C52</f>
        <v>Sparta Rotterdam</v>
      </c>
      <c r="AY27" s="1033"/>
      <c r="AZ27" s="1033"/>
      <c r="BA27" s="188" t="s">
        <v>14</v>
      </c>
      <c r="BB27" s="214" t="str">
        <f>scheidsrechters!F52</f>
        <v>FC Den Bosch</v>
      </c>
      <c r="BC27" s="214"/>
      <c r="BD27" s="224"/>
      <c r="BF27" s="222"/>
      <c r="BG27" s="1033" t="str">
        <f>scheidsrechters!C55</f>
        <v>PEC Zwolle</v>
      </c>
      <c r="BH27" s="1033"/>
      <c r="BI27" s="1033"/>
      <c r="BJ27" s="188" t="s">
        <v>14</v>
      </c>
      <c r="BK27" s="1033" t="str">
        <f>scheidsrechters!F55</f>
        <v>Lierse SK</v>
      </c>
      <c r="BL27" s="1033"/>
      <c r="BM27" s="1034"/>
      <c r="BP27" s="222"/>
      <c r="BQ27" s="1033" t="str">
        <f>scheidsrechters!C23</f>
        <v>Fortuna Sittard</v>
      </c>
      <c r="BR27" s="1033"/>
      <c r="BS27" s="1033"/>
      <c r="BT27" s="188" t="s">
        <v>14</v>
      </c>
      <c r="BU27" s="214" t="str">
        <f>scheidsrechters!F23</f>
        <v>RC Genk</v>
      </c>
      <c r="BV27" s="192"/>
      <c r="BW27" s="224"/>
      <c r="BY27" s="222"/>
      <c r="BZ27" s="1033" t="str">
        <f>scheidsrechters!C58</f>
        <v>Willem II / RKC</v>
      </c>
      <c r="CA27" s="1033"/>
      <c r="CB27" s="1033"/>
      <c r="CC27" s="188" t="s">
        <v>14</v>
      </c>
      <c r="CD27" s="214" t="str">
        <f>scheidsrechters!F58</f>
        <v>Vitesse/AGOVV</v>
      </c>
      <c r="CE27" s="192"/>
      <c r="CF27" s="224"/>
      <c r="CI27" s="222"/>
      <c r="CJ27" s="1033" t="str">
        <f>scheidsrechters!C26</f>
        <v>Roda JC</v>
      </c>
      <c r="CK27" s="1033"/>
      <c r="CL27" s="1033"/>
      <c r="CM27" s="188" t="s">
        <v>14</v>
      </c>
      <c r="CN27" s="214" t="str">
        <f>scheidsrechters!F26</f>
        <v>AZ</v>
      </c>
      <c r="CO27" s="192"/>
      <c r="CP27" s="224"/>
      <c r="CR27" s="222"/>
      <c r="CS27" s="1033" t="str">
        <f ca="1">scheidsrechters!C69</f>
        <v>CVV Vriendenschaar</v>
      </c>
      <c r="CT27" s="1033"/>
      <c r="CU27" s="1033"/>
      <c r="CV27" s="188" t="s">
        <v>14</v>
      </c>
      <c r="CW27" s="214" t="str">
        <f ca="1">scheidsrechters!F69</f>
        <v>Lierse SK</v>
      </c>
      <c r="CX27" s="192"/>
      <c r="CY27" s="224"/>
      <c r="DB27" s="222"/>
      <c r="DC27" s="1033" t="str">
        <f ca="1">scheidsrechters!C78</f>
        <v>Roda JC</v>
      </c>
      <c r="DD27" s="1033"/>
      <c r="DE27" s="1033"/>
      <c r="DF27" s="188" t="s">
        <v>14</v>
      </c>
      <c r="DG27" s="1033" t="str">
        <f ca="1">scheidsrechters!F78</f>
        <v>Vitesse/AGOVV</v>
      </c>
      <c r="DH27" s="1033"/>
      <c r="DI27" s="1034"/>
      <c r="DK27" s="35"/>
      <c r="DL27" s="1022"/>
      <c r="DM27" s="1022"/>
      <c r="DN27" s="1022"/>
      <c r="DO27" s="188" t="s">
        <v>14</v>
      </c>
      <c r="DP27" s="1022"/>
      <c r="DQ27" s="1022"/>
      <c r="DR27" s="1022"/>
      <c r="DU27" s="35"/>
      <c r="DV27" s="1022"/>
      <c r="DW27" s="1022"/>
      <c r="DX27" s="1022"/>
      <c r="DY27" s="188" t="s">
        <v>14</v>
      </c>
      <c r="DZ27" s="1022"/>
      <c r="EA27" s="1022"/>
      <c r="EB27" s="1022"/>
      <c r="ED27" s="93"/>
      <c r="EE27" s="1022"/>
      <c r="EF27" s="1022"/>
      <c r="EG27" s="1022"/>
      <c r="EH27" s="188" t="s">
        <v>14</v>
      </c>
      <c r="EI27" s="1022"/>
      <c r="EJ27" s="1022"/>
      <c r="EK27" s="1028"/>
      <c r="EN27" s="93"/>
      <c r="EO27" s="1022"/>
      <c r="EP27" s="1022"/>
      <c r="EQ27" s="1022"/>
      <c r="ER27" s="188" t="s">
        <v>14</v>
      </c>
      <c r="ES27" s="192">
        <f>scheidsrechters!EI46</f>
        <v>0</v>
      </c>
      <c r="ET27" s="192"/>
      <c r="EU27" s="193"/>
      <c r="EW27" s="93"/>
      <c r="EX27" s="1022">
        <f>scheidsrechters!EY14</f>
        <v>0</v>
      </c>
      <c r="EY27" s="1022"/>
      <c r="EZ27" s="1022"/>
      <c r="FA27" s="188" t="s">
        <v>14</v>
      </c>
      <c r="FB27" s="192">
        <f>scheidsrechters!FB14</f>
        <v>0</v>
      </c>
      <c r="FC27" s="192"/>
      <c r="FD27" s="193"/>
      <c r="FG27" s="93"/>
      <c r="FH27" s="1022">
        <f>scheidsrechters!EY46</f>
        <v>0</v>
      </c>
      <c r="FI27" s="1022"/>
      <c r="FJ27" s="1022"/>
      <c r="FK27" s="188" t="s">
        <v>14</v>
      </c>
      <c r="FL27" s="192">
        <f>scheidsrechters!FB46</f>
        <v>0</v>
      </c>
      <c r="FM27" s="192"/>
      <c r="FN27" s="193"/>
    </row>
    <row r="28" spans="1:171">
      <c r="A28" s="222"/>
      <c r="B28" s="35"/>
      <c r="C28" s="35"/>
      <c r="D28" s="35"/>
      <c r="E28" s="35"/>
      <c r="F28" s="194"/>
      <c r="G28" s="35"/>
      <c r="H28" s="223"/>
      <c r="K28" s="222"/>
      <c r="L28" s="35"/>
      <c r="M28" s="35"/>
      <c r="N28" s="35"/>
      <c r="O28" s="35"/>
      <c r="P28" s="194"/>
      <c r="Q28" s="35"/>
      <c r="R28" s="223"/>
      <c r="T28" s="222"/>
      <c r="U28" s="35"/>
      <c r="V28" s="35"/>
      <c r="W28" s="35"/>
      <c r="X28" s="35"/>
      <c r="Y28" s="194"/>
      <c r="Z28" s="35"/>
      <c r="AA28" s="223"/>
      <c r="AD28" s="222"/>
      <c r="AE28" s="35"/>
      <c r="AF28" s="35"/>
      <c r="AG28" s="35"/>
      <c r="AH28" s="35"/>
      <c r="AI28" s="194"/>
      <c r="AJ28" s="35"/>
      <c r="AK28" s="223"/>
      <c r="AM28" s="222"/>
      <c r="AN28" s="35"/>
      <c r="AO28" s="35"/>
      <c r="AP28" s="35"/>
      <c r="AQ28" s="35"/>
      <c r="AR28" s="194"/>
      <c r="AS28" s="35"/>
      <c r="AT28" s="223"/>
      <c r="AW28" s="222"/>
      <c r="AX28" s="35"/>
      <c r="AY28" s="35"/>
      <c r="AZ28" s="35"/>
      <c r="BA28" s="35"/>
      <c r="BB28" s="194"/>
      <c r="BC28" s="35"/>
      <c r="BD28" s="223"/>
      <c r="BF28" s="222"/>
      <c r="BG28" s="35"/>
      <c r="BH28" s="35"/>
      <c r="BI28" s="35"/>
      <c r="BJ28" s="35"/>
      <c r="BK28" s="194"/>
      <c r="BL28" s="35"/>
      <c r="BM28" s="223"/>
      <c r="BP28" s="222"/>
      <c r="BQ28" s="35"/>
      <c r="BR28" s="35"/>
      <c r="BS28" s="35"/>
      <c r="BT28" s="35"/>
      <c r="BU28" s="194"/>
      <c r="BV28" s="35"/>
      <c r="BW28" s="223"/>
      <c r="BY28" s="222"/>
      <c r="BZ28" s="35"/>
      <c r="CA28" s="35"/>
      <c r="CB28" s="35"/>
      <c r="CC28" s="35"/>
      <c r="CD28" s="194"/>
      <c r="CE28" s="35"/>
      <c r="CF28" s="223"/>
      <c r="CI28" s="222"/>
      <c r="CJ28" s="35"/>
      <c r="CK28" s="35"/>
      <c r="CL28" s="35"/>
      <c r="CM28" s="35"/>
      <c r="CN28" s="194"/>
      <c r="CO28" s="35"/>
      <c r="CP28" s="223"/>
      <c r="CR28" s="222"/>
      <c r="CS28" s="35"/>
      <c r="CT28" s="35"/>
      <c r="CU28" s="35"/>
      <c r="CV28" s="35"/>
      <c r="CW28" s="194"/>
      <c r="CX28" s="35"/>
      <c r="CY28" s="223"/>
      <c r="DB28" s="222"/>
      <c r="DC28" s="35"/>
      <c r="DD28" s="35"/>
      <c r="DE28" s="35"/>
      <c r="DF28" s="35"/>
      <c r="DG28" s="194"/>
      <c r="DH28" s="35"/>
      <c r="DI28" s="223"/>
      <c r="DK28" s="35"/>
      <c r="DL28" s="35"/>
      <c r="DM28" s="35"/>
      <c r="DN28" s="35"/>
      <c r="DO28" s="35"/>
      <c r="DP28" s="194"/>
      <c r="DQ28" s="35"/>
      <c r="DR28" s="35"/>
      <c r="DU28" s="35"/>
      <c r="DV28" s="35"/>
      <c r="DW28" s="35"/>
      <c r="DX28" s="35"/>
      <c r="DY28" s="35"/>
      <c r="DZ28" s="194"/>
      <c r="EA28" s="35"/>
      <c r="EB28" s="35"/>
      <c r="ED28" s="93"/>
      <c r="EE28" s="35"/>
      <c r="EF28" s="35"/>
      <c r="EG28" s="35"/>
      <c r="EH28" s="35"/>
      <c r="EI28" s="194"/>
      <c r="EJ28" s="35"/>
      <c r="EK28" s="191"/>
      <c r="EN28" s="93"/>
      <c r="EO28" s="35"/>
      <c r="EP28" s="35"/>
      <c r="EQ28" s="35"/>
      <c r="ER28" s="35"/>
      <c r="ES28" s="194"/>
      <c r="ET28" s="35"/>
      <c r="EU28" s="191"/>
      <c r="EW28" s="93"/>
      <c r="EX28" s="35"/>
      <c r="EY28" s="35"/>
      <c r="EZ28" s="35"/>
      <c r="FA28" s="35"/>
      <c r="FB28" s="194"/>
      <c r="FC28" s="35"/>
      <c r="FD28" s="191"/>
      <c r="FG28" s="93"/>
      <c r="FH28" s="35"/>
      <c r="FI28" s="35"/>
      <c r="FJ28" s="35"/>
      <c r="FK28" s="35"/>
      <c r="FL28" s="194"/>
      <c r="FM28" s="35"/>
      <c r="FN28" s="191"/>
    </row>
    <row r="29" spans="1:171">
      <c r="A29" s="222"/>
      <c r="B29" s="35"/>
      <c r="C29" s="35"/>
      <c r="D29" s="1020"/>
      <c r="E29" s="1024" t="s">
        <v>14</v>
      </c>
      <c r="F29" s="1020"/>
      <c r="G29" s="35"/>
      <c r="H29" s="223"/>
      <c r="K29" s="222"/>
      <c r="L29" s="35"/>
      <c r="M29" s="35"/>
      <c r="N29" s="1020"/>
      <c r="O29" s="1022" t="s">
        <v>14</v>
      </c>
      <c r="P29" s="1020"/>
      <c r="Q29" s="35"/>
      <c r="R29" s="223"/>
      <c r="T29" s="222"/>
      <c r="U29" s="35"/>
      <c r="V29" s="35"/>
      <c r="W29" s="1020"/>
      <c r="X29" s="1024" t="s">
        <v>14</v>
      </c>
      <c r="Y29" s="1020"/>
      <c r="Z29" s="35"/>
      <c r="AA29" s="223"/>
      <c r="AD29" s="222"/>
      <c r="AE29" s="35"/>
      <c r="AF29" s="35"/>
      <c r="AG29" s="1020"/>
      <c r="AH29" s="1022" t="s">
        <v>14</v>
      </c>
      <c r="AI29" s="1020"/>
      <c r="AJ29" s="35"/>
      <c r="AK29" s="223"/>
      <c r="AM29" s="222"/>
      <c r="AN29" s="35"/>
      <c r="AO29" s="35"/>
      <c r="AP29" s="1020"/>
      <c r="AQ29" s="1024" t="s">
        <v>14</v>
      </c>
      <c r="AR29" s="1020"/>
      <c r="AS29" s="35"/>
      <c r="AT29" s="223"/>
      <c r="AW29" s="222"/>
      <c r="AX29" s="35"/>
      <c r="AY29" s="35"/>
      <c r="AZ29" s="1020"/>
      <c r="BA29" s="1022" t="s">
        <v>14</v>
      </c>
      <c r="BB29" s="1020"/>
      <c r="BC29" s="35"/>
      <c r="BD29" s="223"/>
      <c r="BF29" s="222"/>
      <c r="BG29" s="35"/>
      <c r="BH29" s="35"/>
      <c r="BI29" s="1020"/>
      <c r="BJ29" s="1024" t="s">
        <v>14</v>
      </c>
      <c r="BK29" s="1020"/>
      <c r="BL29" s="35"/>
      <c r="BM29" s="223"/>
      <c r="BP29" s="222"/>
      <c r="BQ29" s="35"/>
      <c r="BR29" s="35"/>
      <c r="BS29" s="1020"/>
      <c r="BT29" s="1022" t="s">
        <v>14</v>
      </c>
      <c r="BU29" s="1020"/>
      <c r="BV29" s="35"/>
      <c r="BW29" s="223"/>
      <c r="BY29" s="222"/>
      <c r="BZ29" s="35"/>
      <c r="CA29" s="35"/>
      <c r="CB29" s="1020"/>
      <c r="CC29" s="1042" t="s">
        <v>14</v>
      </c>
      <c r="CD29" s="1020"/>
      <c r="CE29" s="35"/>
      <c r="CF29" s="223"/>
      <c r="CI29" s="222"/>
      <c r="CJ29" s="35"/>
      <c r="CK29" s="35"/>
      <c r="CL29" s="1020"/>
      <c r="CM29" s="1022" t="s">
        <v>14</v>
      </c>
      <c r="CN29" s="1020"/>
      <c r="CO29" s="35"/>
      <c r="CP29" s="223"/>
      <c r="CR29" s="222"/>
      <c r="CS29" s="35"/>
      <c r="CT29" s="35"/>
      <c r="CU29" s="1020"/>
      <c r="CV29" s="1024" t="s">
        <v>14</v>
      </c>
      <c r="CW29" s="1020"/>
      <c r="CX29" s="35"/>
      <c r="CY29" s="223"/>
      <c r="DB29" s="222"/>
      <c r="DC29" s="35"/>
      <c r="DD29" s="35"/>
      <c r="DE29" s="1020"/>
      <c r="DF29" s="1022" t="s">
        <v>14</v>
      </c>
      <c r="DG29" s="1020"/>
      <c r="DH29" s="35"/>
      <c r="DI29" s="223"/>
      <c r="DK29" s="35"/>
      <c r="DL29" s="35"/>
      <c r="DM29" s="35"/>
      <c r="DN29" s="1020"/>
      <c r="DO29" s="1024" t="s">
        <v>14</v>
      </c>
      <c r="DP29" s="1020"/>
      <c r="DQ29" s="35"/>
      <c r="DR29" s="35"/>
      <c r="DU29" s="35"/>
      <c r="DV29" s="35"/>
      <c r="DW29" s="35"/>
      <c r="DX29" s="1020"/>
      <c r="DY29" s="1022" t="s">
        <v>14</v>
      </c>
      <c r="DZ29" s="1020"/>
      <c r="EA29" s="35"/>
      <c r="EB29" s="35"/>
      <c r="ED29" s="93"/>
      <c r="EE29" s="35"/>
      <c r="EF29" s="35"/>
      <c r="EG29" s="1020"/>
      <c r="EH29" s="1024" t="s">
        <v>14</v>
      </c>
      <c r="EI29" s="1020"/>
      <c r="EJ29" s="35"/>
      <c r="EK29" s="191"/>
      <c r="EN29" s="93"/>
      <c r="EO29" s="35"/>
      <c r="EP29" s="35"/>
      <c r="EQ29" s="1020"/>
      <c r="ER29" s="1022" t="s">
        <v>14</v>
      </c>
      <c r="ES29" s="1020"/>
      <c r="ET29" s="35"/>
      <c r="EU29" s="191"/>
      <c r="EW29" s="93"/>
      <c r="EX29" s="35"/>
      <c r="EY29" s="35"/>
      <c r="EZ29" s="1020"/>
      <c r="FA29" s="1024" t="s">
        <v>14</v>
      </c>
      <c r="FB29" s="1020"/>
      <c r="FC29" s="35"/>
      <c r="FD29" s="191"/>
      <c r="FG29" s="93"/>
      <c r="FH29" s="35"/>
      <c r="FI29" s="35"/>
      <c r="FJ29" s="1020"/>
      <c r="FK29" s="1022" t="s">
        <v>14</v>
      </c>
      <c r="FL29" s="1020"/>
      <c r="FM29" s="35"/>
      <c r="FN29" s="191"/>
    </row>
    <row r="30" spans="1:171">
      <c r="A30" s="222"/>
      <c r="B30" s="35" t="s">
        <v>57</v>
      </c>
      <c r="C30" s="35"/>
      <c r="D30" s="1021"/>
      <c r="E30" s="1024"/>
      <c r="F30" s="1021"/>
      <c r="G30" s="192"/>
      <c r="H30" s="224"/>
      <c r="K30" s="222"/>
      <c r="L30" s="35" t="s">
        <v>57</v>
      </c>
      <c r="M30" s="35"/>
      <c r="N30" s="1021"/>
      <c r="O30" s="1022"/>
      <c r="P30" s="1021"/>
      <c r="Q30" s="192"/>
      <c r="R30" s="224"/>
      <c r="T30" s="222"/>
      <c r="U30" s="35" t="s">
        <v>57</v>
      </c>
      <c r="V30" s="35"/>
      <c r="W30" s="1021"/>
      <c r="X30" s="1024"/>
      <c r="Y30" s="1021"/>
      <c r="Z30" s="192"/>
      <c r="AA30" s="224"/>
      <c r="AD30" s="222"/>
      <c r="AE30" s="35" t="s">
        <v>57</v>
      </c>
      <c r="AF30" s="35"/>
      <c r="AG30" s="1021"/>
      <c r="AH30" s="1022"/>
      <c r="AI30" s="1021"/>
      <c r="AJ30" s="192"/>
      <c r="AK30" s="224"/>
      <c r="AM30" s="222"/>
      <c r="AN30" s="35" t="s">
        <v>57</v>
      </c>
      <c r="AO30" s="35"/>
      <c r="AP30" s="1021"/>
      <c r="AQ30" s="1024"/>
      <c r="AR30" s="1021"/>
      <c r="AS30" s="192"/>
      <c r="AT30" s="224"/>
      <c r="AW30" s="222"/>
      <c r="AX30" s="35" t="s">
        <v>57</v>
      </c>
      <c r="AY30" s="35"/>
      <c r="AZ30" s="1021"/>
      <c r="BA30" s="1022"/>
      <c r="BB30" s="1021"/>
      <c r="BC30" s="192"/>
      <c r="BD30" s="224"/>
      <c r="BF30" s="222"/>
      <c r="BG30" s="35" t="s">
        <v>57</v>
      </c>
      <c r="BH30" s="35"/>
      <c r="BI30" s="1021"/>
      <c r="BJ30" s="1024"/>
      <c r="BK30" s="1021"/>
      <c r="BL30" s="192"/>
      <c r="BM30" s="224"/>
      <c r="BP30" s="222"/>
      <c r="BQ30" s="35" t="s">
        <v>57</v>
      </c>
      <c r="BR30" s="35"/>
      <c r="BS30" s="1021"/>
      <c r="BT30" s="1022"/>
      <c r="BU30" s="1021"/>
      <c r="BV30" s="192"/>
      <c r="BW30" s="224"/>
      <c r="BY30" s="222"/>
      <c r="BZ30" s="35" t="s">
        <v>57</v>
      </c>
      <c r="CA30" s="35"/>
      <c r="CB30" s="1021"/>
      <c r="CC30" s="1042"/>
      <c r="CD30" s="1021"/>
      <c r="CE30" s="192"/>
      <c r="CF30" s="224"/>
      <c r="CI30" s="222"/>
      <c r="CJ30" s="35" t="s">
        <v>57</v>
      </c>
      <c r="CK30" s="35"/>
      <c r="CL30" s="1021"/>
      <c r="CM30" s="1022"/>
      <c r="CN30" s="1021"/>
      <c r="CO30" s="192"/>
      <c r="CP30" s="224"/>
      <c r="CR30" s="222"/>
      <c r="CS30" s="35" t="s">
        <v>57</v>
      </c>
      <c r="CT30" s="35"/>
      <c r="CU30" s="1021"/>
      <c r="CV30" s="1024"/>
      <c r="CW30" s="1021"/>
      <c r="CX30" s="192"/>
      <c r="CY30" s="224"/>
      <c r="DB30" s="222"/>
      <c r="DC30" s="35" t="s">
        <v>57</v>
      </c>
      <c r="DD30" s="35"/>
      <c r="DE30" s="1021"/>
      <c r="DF30" s="1022"/>
      <c r="DG30" s="1021"/>
      <c r="DH30" s="192"/>
      <c r="DI30" s="224"/>
      <c r="DK30" s="35"/>
      <c r="DL30" s="35" t="s">
        <v>57</v>
      </c>
      <c r="DM30" s="35"/>
      <c r="DN30" s="1021"/>
      <c r="DO30" s="1024"/>
      <c r="DP30" s="1021"/>
      <c r="DQ30" s="192"/>
      <c r="DR30" s="192"/>
      <c r="DU30" s="35"/>
      <c r="DV30" s="35" t="s">
        <v>57</v>
      </c>
      <c r="DW30" s="35"/>
      <c r="DX30" s="1021"/>
      <c r="DY30" s="1022"/>
      <c r="DZ30" s="1021"/>
      <c r="EA30" s="192"/>
      <c r="EB30" s="192"/>
      <c r="ED30" s="93"/>
      <c r="EE30" s="35" t="s">
        <v>57</v>
      </c>
      <c r="EF30" s="35"/>
      <c r="EG30" s="1021"/>
      <c r="EH30" s="1024"/>
      <c r="EI30" s="1021"/>
      <c r="EJ30" s="192"/>
      <c r="EK30" s="193"/>
      <c r="EN30" s="93"/>
      <c r="EO30" s="35" t="s">
        <v>57</v>
      </c>
      <c r="EP30" s="35"/>
      <c r="EQ30" s="1021"/>
      <c r="ER30" s="1022"/>
      <c r="ES30" s="1021"/>
      <c r="ET30" s="192"/>
      <c r="EU30" s="193"/>
      <c r="EW30" s="93"/>
      <c r="EX30" s="35" t="s">
        <v>57</v>
      </c>
      <c r="EY30" s="35"/>
      <c r="EZ30" s="1021"/>
      <c r="FA30" s="1024"/>
      <c r="FB30" s="1021"/>
      <c r="FC30" s="192"/>
      <c r="FD30" s="193"/>
      <c r="FG30" s="93"/>
      <c r="FH30" s="35" t="s">
        <v>57</v>
      </c>
      <c r="FI30" s="35"/>
      <c r="FJ30" s="1021"/>
      <c r="FK30" s="1022"/>
      <c r="FL30" s="1021"/>
      <c r="FM30" s="192"/>
      <c r="FN30" s="193"/>
    </row>
    <row r="31" spans="1:171">
      <c r="A31" s="222"/>
      <c r="B31" s="35"/>
      <c r="C31" s="35"/>
      <c r="D31" s="35"/>
      <c r="E31" s="35"/>
      <c r="F31" s="35"/>
      <c r="G31" s="35"/>
      <c r="H31" s="223"/>
      <c r="K31" s="222"/>
      <c r="L31" s="35"/>
      <c r="M31" s="35"/>
      <c r="N31" s="35"/>
      <c r="O31" s="35"/>
      <c r="P31" s="188"/>
      <c r="Q31" s="35"/>
      <c r="R31" s="223"/>
      <c r="T31" s="222"/>
      <c r="U31" s="35"/>
      <c r="V31" s="35"/>
      <c r="W31" s="35"/>
      <c r="X31" s="35"/>
      <c r="Y31" s="35"/>
      <c r="Z31" s="35"/>
      <c r="AA31" s="223"/>
      <c r="AD31" s="222"/>
      <c r="AE31" s="35"/>
      <c r="AF31" s="35"/>
      <c r="AG31" s="35"/>
      <c r="AH31" s="35"/>
      <c r="AI31" s="188"/>
      <c r="AJ31" s="35"/>
      <c r="AK31" s="223"/>
      <c r="AM31" s="222"/>
      <c r="AN31" s="35"/>
      <c r="AO31" s="35"/>
      <c r="AP31" s="35"/>
      <c r="AQ31" s="35"/>
      <c r="AR31" s="35"/>
      <c r="AS31" s="35"/>
      <c r="AT31" s="223"/>
      <c r="AW31" s="222"/>
      <c r="AX31" s="35"/>
      <c r="AY31" s="35"/>
      <c r="AZ31" s="35"/>
      <c r="BA31" s="35"/>
      <c r="BB31" s="188"/>
      <c r="BC31" s="35"/>
      <c r="BD31" s="223"/>
      <c r="BF31" s="222"/>
      <c r="BG31" s="35"/>
      <c r="BH31" s="35"/>
      <c r="BI31" s="35"/>
      <c r="BJ31" s="35"/>
      <c r="BK31" s="35"/>
      <c r="BL31" s="35"/>
      <c r="BM31" s="223"/>
      <c r="BP31" s="222"/>
      <c r="BQ31" s="35"/>
      <c r="BR31" s="35"/>
      <c r="BS31" s="35"/>
      <c r="BT31" s="35"/>
      <c r="BU31" s="188"/>
      <c r="BV31" s="35"/>
      <c r="BW31" s="223"/>
      <c r="BY31" s="222"/>
      <c r="BZ31" s="35"/>
      <c r="CA31" s="35"/>
      <c r="CB31" s="35"/>
      <c r="CC31" s="35"/>
      <c r="CD31" s="35"/>
      <c r="CE31" s="35"/>
      <c r="CF31" s="223"/>
      <c r="CI31" s="222"/>
      <c r="CJ31" s="35"/>
      <c r="CK31" s="35"/>
      <c r="CL31" s="35"/>
      <c r="CM31" s="35"/>
      <c r="CN31" s="188"/>
      <c r="CO31" s="35"/>
      <c r="CP31" s="223"/>
      <c r="CR31" s="222"/>
      <c r="CS31" s="35"/>
      <c r="CT31" s="35"/>
      <c r="CU31" s="35"/>
      <c r="CV31" s="35"/>
      <c r="CW31" s="35"/>
      <c r="CX31" s="35"/>
      <c r="CY31" s="223"/>
      <c r="DB31" s="222"/>
      <c r="DC31" s="35"/>
      <c r="DD31" s="35"/>
      <c r="DE31" s="35"/>
      <c r="DF31" s="35"/>
      <c r="DG31" s="188"/>
      <c r="DH31" s="35"/>
      <c r="DI31" s="223"/>
      <c r="DK31" s="35"/>
      <c r="DL31" s="35"/>
      <c r="DM31" s="35"/>
      <c r="DN31" s="35"/>
      <c r="DO31" s="35"/>
      <c r="DP31" s="35"/>
      <c r="DQ31" s="35"/>
      <c r="DR31" s="35"/>
      <c r="DU31" s="35"/>
      <c r="DV31" s="35"/>
      <c r="DW31" s="35"/>
      <c r="DX31" s="35"/>
      <c r="DY31" s="35"/>
      <c r="DZ31" s="188"/>
      <c r="EA31" s="35"/>
      <c r="EB31" s="35"/>
      <c r="ED31" s="93"/>
      <c r="EE31" s="35"/>
      <c r="EF31" s="35"/>
      <c r="EG31" s="35"/>
      <c r="EH31" s="35"/>
      <c r="EI31" s="35"/>
      <c r="EJ31" s="35"/>
      <c r="EK31" s="191"/>
      <c r="EN31" s="93"/>
      <c r="EO31" s="35"/>
      <c r="EP31" s="35"/>
      <c r="EQ31" s="35"/>
      <c r="ER31" s="35"/>
      <c r="ES31" s="188"/>
      <c r="ET31" s="35"/>
      <c r="EU31" s="191"/>
      <c r="EW31" s="93"/>
      <c r="EX31" s="35"/>
      <c r="EY31" s="35"/>
      <c r="EZ31" s="35"/>
      <c r="FA31" s="35"/>
      <c r="FB31" s="35"/>
      <c r="FC31" s="35"/>
      <c r="FD31" s="191"/>
      <c r="FG31" s="93"/>
      <c r="FH31" s="35"/>
      <c r="FI31" s="35"/>
      <c r="FJ31" s="35"/>
      <c r="FK31" s="35"/>
      <c r="FL31" s="188"/>
      <c r="FM31" s="35"/>
      <c r="FN31" s="191"/>
    </row>
    <row r="32" spans="1:171" ht="21">
      <c r="A32" s="222"/>
      <c r="B32" s="35"/>
      <c r="C32" s="35"/>
      <c r="D32" s="35"/>
      <c r="E32" s="1019" t="s">
        <v>58</v>
      </c>
      <c r="F32" s="1019"/>
      <c r="G32" s="201">
        <f>scheidsrechters!B46</f>
        <v>2</v>
      </c>
      <c r="H32" s="225"/>
      <c r="K32" s="222"/>
      <c r="L32" s="35"/>
      <c r="M32" s="35"/>
      <c r="N32" s="35"/>
      <c r="O32" s="1019" t="s">
        <v>58</v>
      </c>
      <c r="P32" s="1019"/>
      <c r="Q32" s="201">
        <f>scheidsrechters!B46</f>
        <v>2</v>
      </c>
      <c r="R32" s="225"/>
      <c r="T32" s="222"/>
      <c r="U32" s="35"/>
      <c r="V32" s="35"/>
      <c r="W32" s="35"/>
      <c r="X32" s="1019" t="s">
        <v>58</v>
      </c>
      <c r="Y32" s="1019"/>
      <c r="Z32" s="201">
        <f>scheidsrechters!B17</f>
        <v>2</v>
      </c>
      <c r="AA32" s="225"/>
      <c r="AD32" s="222"/>
      <c r="AE32" s="35"/>
      <c r="AF32" s="35"/>
      <c r="AG32" s="35"/>
      <c r="AH32" s="1019" t="s">
        <v>58</v>
      </c>
      <c r="AI32" s="1019"/>
      <c r="AJ32" s="201">
        <f>scheidsrechters!B49</f>
        <v>2</v>
      </c>
      <c r="AK32" s="225"/>
      <c r="AM32" s="222"/>
      <c r="AN32" s="35"/>
      <c r="AO32" s="35"/>
      <c r="AP32" s="35"/>
      <c r="AQ32" s="1019" t="s">
        <v>58</v>
      </c>
      <c r="AR32" s="1019"/>
      <c r="AS32" s="201">
        <f>scheidsrechters!B20</f>
        <v>2</v>
      </c>
      <c r="AT32" s="225"/>
      <c r="AW32" s="222"/>
      <c r="AX32" s="35"/>
      <c r="AY32" s="35"/>
      <c r="AZ32" s="35"/>
      <c r="BA32" s="1019" t="s">
        <v>58</v>
      </c>
      <c r="BB32" s="1019"/>
      <c r="BC32" s="201">
        <f>scheidsrechters!B52</f>
        <v>2</v>
      </c>
      <c r="BD32" s="225"/>
      <c r="BF32" s="222"/>
      <c r="BG32" s="35"/>
      <c r="BH32" s="35"/>
      <c r="BI32" s="35"/>
      <c r="BJ32" s="1019" t="s">
        <v>58</v>
      </c>
      <c r="BK32" s="1019"/>
      <c r="BL32" s="201">
        <f>scheidsrechters!B55</f>
        <v>2</v>
      </c>
      <c r="BM32" s="225"/>
      <c r="BP32" s="222"/>
      <c r="BQ32" s="35"/>
      <c r="BR32" s="35"/>
      <c r="BS32" s="35"/>
      <c r="BT32" s="1019" t="s">
        <v>58</v>
      </c>
      <c r="BU32" s="1019"/>
      <c r="BV32" s="201">
        <f>scheidsrechters!B23</f>
        <v>2</v>
      </c>
      <c r="BW32" s="225"/>
      <c r="BY32" s="222"/>
      <c r="BZ32" s="35"/>
      <c r="CA32" s="35"/>
      <c r="CB32" s="35"/>
      <c r="CC32" s="1019" t="s">
        <v>58</v>
      </c>
      <c r="CD32" s="1019"/>
      <c r="CE32" s="201">
        <f>scheidsrechters!B58</f>
        <v>2</v>
      </c>
      <c r="CF32" s="225"/>
      <c r="CI32" s="222"/>
      <c r="CJ32" s="35"/>
      <c r="CK32" s="35"/>
      <c r="CL32" s="35"/>
      <c r="CM32" s="1019" t="s">
        <v>58</v>
      </c>
      <c r="CN32" s="1019"/>
      <c r="CO32" s="201">
        <f>scheidsrechters!B26</f>
        <v>2</v>
      </c>
      <c r="CP32" s="225"/>
      <c r="CR32" s="222"/>
      <c r="CS32" s="35"/>
      <c r="CT32" s="35"/>
      <c r="CU32" s="35"/>
      <c r="CV32" s="1019" t="s">
        <v>58</v>
      </c>
      <c r="CW32" s="1019"/>
      <c r="CX32" s="201">
        <f>scheidsrechters!B69</f>
        <v>2</v>
      </c>
      <c r="CY32" s="225"/>
      <c r="DB32" s="222"/>
      <c r="DC32" s="35"/>
      <c r="DD32" s="35"/>
      <c r="DE32" s="35"/>
      <c r="DF32" s="1019" t="s">
        <v>58</v>
      </c>
      <c r="DG32" s="1019"/>
      <c r="DH32" s="201">
        <f>scheidsrechters!B78</f>
        <v>2</v>
      </c>
      <c r="DI32" s="225"/>
      <c r="DK32" s="35"/>
      <c r="DL32" s="35"/>
      <c r="DM32" s="35"/>
      <c r="DN32" s="35"/>
      <c r="DO32" s="1019" t="s">
        <v>58</v>
      </c>
      <c r="DP32" s="1019"/>
      <c r="DQ32" s="201"/>
      <c r="DR32" s="189"/>
      <c r="DU32" s="35"/>
      <c r="DV32" s="35"/>
      <c r="DW32" s="35"/>
      <c r="DX32" s="35"/>
      <c r="DY32" s="1019" t="s">
        <v>58</v>
      </c>
      <c r="DZ32" s="1019"/>
      <c r="EA32" s="201"/>
      <c r="EB32" s="189"/>
      <c r="ED32" s="93"/>
      <c r="EE32" s="35"/>
      <c r="EF32" s="35"/>
      <c r="EG32" s="35"/>
      <c r="EH32" s="1019" t="s">
        <v>58</v>
      </c>
      <c r="EI32" s="1019"/>
      <c r="EJ32" s="201"/>
      <c r="EK32" s="190"/>
      <c r="EN32" s="93"/>
      <c r="EO32" s="35"/>
      <c r="EP32" s="35"/>
      <c r="EQ32" s="35"/>
      <c r="ER32" s="1019" t="s">
        <v>58</v>
      </c>
      <c r="ES32" s="1019"/>
      <c r="ET32" s="201"/>
      <c r="EU32" s="190"/>
      <c r="EW32" s="93"/>
      <c r="EX32" s="35"/>
      <c r="EY32" s="35"/>
      <c r="EZ32" s="35"/>
      <c r="FA32" s="1019" t="s">
        <v>58</v>
      </c>
      <c r="FB32" s="1019"/>
      <c r="FC32" s="201">
        <f>scheidsrechters!EX46</f>
        <v>0</v>
      </c>
      <c r="FD32" s="190"/>
      <c r="FG32" s="93"/>
      <c r="FH32" s="35"/>
      <c r="FI32" s="35"/>
      <c r="FJ32" s="35"/>
      <c r="FK32" s="1019" t="s">
        <v>58</v>
      </c>
      <c r="FL32" s="1019"/>
      <c r="FM32" s="201">
        <f>scheidsrechters!EX46</f>
        <v>0</v>
      </c>
      <c r="FN32" s="190"/>
    </row>
    <row r="33" spans="1:170" ht="13.5" thickBot="1">
      <c r="A33" s="226"/>
      <c r="B33" s="227"/>
      <c r="C33" s="227"/>
      <c r="D33" s="227"/>
      <c r="E33" s="227"/>
      <c r="F33" s="227"/>
      <c r="G33" s="227"/>
      <c r="H33" s="228"/>
      <c r="K33" s="226"/>
      <c r="L33" s="227"/>
      <c r="M33" s="227"/>
      <c r="N33" s="227"/>
      <c r="O33" s="227"/>
      <c r="P33" s="227"/>
      <c r="Q33" s="227"/>
      <c r="R33" s="228"/>
      <c r="T33" s="226"/>
      <c r="U33" s="227"/>
      <c r="V33" s="227"/>
      <c r="W33" s="227"/>
      <c r="X33" s="227"/>
      <c r="Y33" s="227"/>
      <c r="Z33" s="227"/>
      <c r="AA33" s="228"/>
      <c r="AD33" s="226"/>
      <c r="AE33" s="227"/>
      <c r="AF33" s="227"/>
      <c r="AG33" s="227"/>
      <c r="AH33" s="227"/>
      <c r="AI33" s="227"/>
      <c r="AJ33" s="227"/>
      <c r="AK33" s="228"/>
      <c r="AM33" s="226"/>
      <c r="AN33" s="227"/>
      <c r="AO33" s="227"/>
      <c r="AP33" s="227"/>
      <c r="AQ33" s="227"/>
      <c r="AR33" s="227"/>
      <c r="AS33" s="227"/>
      <c r="AT33" s="228"/>
      <c r="AW33" s="226"/>
      <c r="AX33" s="227"/>
      <c r="AY33" s="227"/>
      <c r="AZ33" s="227"/>
      <c r="BA33" s="227"/>
      <c r="BB33" s="227"/>
      <c r="BC33" s="227"/>
      <c r="BD33" s="228"/>
      <c r="BF33" s="226"/>
      <c r="BG33" s="227"/>
      <c r="BH33" s="227"/>
      <c r="BI33" s="227"/>
      <c r="BJ33" s="227"/>
      <c r="BK33" s="227"/>
      <c r="BL33" s="227"/>
      <c r="BM33" s="228"/>
      <c r="BP33" s="226"/>
      <c r="BQ33" s="227"/>
      <c r="BR33" s="227"/>
      <c r="BS33" s="227"/>
      <c r="BT33" s="227"/>
      <c r="BU33" s="227"/>
      <c r="BV33" s="227"/>
      <c r="BW33" s="228"/>
      <c r="BY33" s="226"/>
      <c r="BZ33" s="227"/>
      <c r="CA33" s="227"/>
      <c r="CB33" s="227"/>
      <c r="CC33" s="227"/>
      <c r="CD33" s="227"/>
      <c r="CE33" s="227"/>
      <c r="CF33" s="228"/>
      <c r="CI33" s="226"/>
      <c r="CJ33" s="227"/>
      <c r="CK33" s="227"/>
      <c r="CL33" s="227"/>
      <c r="CM33" s="227"/>
      <c r="CN33" s="227"/>
      <c r="CO33" s="227"/>
      <c r="CP33" s="228"/>
      <c r="CR33" s="226"/>
      <c r="CS33" s="227"/>
      <c r="CT33" s="227"/>
      <c r="CU33" s="227"/>
      <c r="CV33" s="227"/>
      <c r="CW33" s="227"/>
      <c r="CX33" s="227"/>
      <c r="CY33" s="228"/>
      <c r="DB33" s="226"/>
      <c r="DC33" s="227"/>
      <c r="DD33" s="227"/>
      <c r="DE33" s="227"/>
      <c r="DF33" s="227"/>
      <c r="DG33" s="227"/>
      <c r="DH33" s="227"/>
      <c r="DI33" s="228"/>
      <c r="DK33" s="35"/>
      <c r="DL33" s="35"/>
      <c r="DM33" s="35"/>
      <c r="DN33" s="35"/>
      <c r="DO33" s="35"/>
      <c r="DP33" s="35"/>
      <c r="DQ33" s="35"/>
      <c r="DR33" s="35"/>
      <c r="DU33" s="35"/>
      <c r="DV33" s="35"/>
      <c r="DW33" s="35"/>
      <c r="DX33" s="35"/>
      <c r="DY33" s="35"/>
      <c r="DZ33" s="35"/>
      <c r="EA33" s="35"/>
      <c r="EB33" s="35"/>
      <c r="ED33" s="196"/>
      <c r="EE33" s="197"/>
      <c r="EF33" s="197"/>
      <c r="EG33" s="197"/>
      <c r="EH33" s="197"/>
      <c r="EI33" s="197"/>
      <c r="EJ33" s="197"/>
      <c r="EK33" s="198"/>
      <c r="EN33" s="196"/>
      <c r="EO33" s="197"/>
      <c r="EP33" s="197"/>
      <c r="EQ33" s="197"/>
      <c r="ER33" s="197"/>
      <c r="ES33" s="197"/>
      <c r="ET33" s="197"/>
      <c r="EU33" s="198"/>
      <c r="EW33" s="196"/>
      <c r="EX33" s="197"/>
      <c r="EY33" s="197"/>
      <c r="EZ33" s="197"/>
      <c r="FA33" s="197"/>
      <c r="FB33" s="197"/>
      <c r="FC33" s="197"/>
      <c r="FD33" s="198"/>
      <c r="FG33" s="196"/>
      <c r="FH33" s="197"/>
      <c r="FI33" s="197"/>
      <c r="FJ33" s="197"/>
      <c r="FK33" s="197"/>
      <c r="FL33" s="197"/>
      <c r="FM33" s="197"/>
      <c r="FN33" s="198"/>
    </row>
    <row r="35" spans="1:170" ht="13.5" thickBot="1"/>
    <row r="36" spans="1:170">
      <c r="A36" s="219"/>
      <c r="B36" s="220"/>
      <c r="C36" s="220"/>
      <c r="D36" s="220"/>
      <c r="E36" s="220"/>
      <c r="F36" s="220"/>
      <c r="G36" s="220"/>
      <c r="H36" s="221"/>
      <c r="K36" s="219"/>
      <c r="L36" s="220"/>
      <c r="M36" s="220"/>
      <c r="N36" s="220"/>
      <c r="O36" s="220"/>
      <c r="P36" s="220"/>
      <c r="Q36" s="220"/>
      <c r="R36" s="221"/>
      <c r="T36" s="219"/>
      <c r="U36" s="220"/>
      <c r="V36" s="220"/>
      <c r="W36" s="220"/>
      <c r="X36" s="220"/>
      <c r="Y36" s="220"/>
      <c r="Z36" s="220"/>
      <c r="AA36" s="221"/>
      <c r="AD36" s="219"/>
      <c r="AE36" s="220"/>
      <c r="AF36" s="220"/>
      <c r="AG36" s="220"/>
      <c r="AH36" s="220"/>
      <c r="AI36" s="220"/>
      <c r="AJ36" s="220"/>
      <c r="AK36" s="221"/>
      <c r="AM36" s="219"/>
      <c r="AN36" s="220"/>
      <c r="AO36" s="220"/>
      <c r="AP36" s="220"/>
      <c r="AQ36" s="220"/>
      <c r="AR36" s="220"/>
      <c r="AS36" s="220"/>
      <c r="AT36" s="221"/>
      <c r="AW36" s="219"/>
      <c r="AX36" s="220"/>
      <c r="AY36" s="220"/>
      <c r="AZ36" s="220"/>
      <c r="BA36" s="220"/>
      <c r="BB36" s="220"/>
      <c r="BC36" s="220"/>
      <c r="BD36" s="221"/>
      <c r="BF36" s="219"/>
      <c r="BG36" s="220"/>
      <c r="BH36" s="220"/>
      <c r="BI36" s="220"/>
      <c r="BJ36" s="220"/>
      <c r="BK36" s="220"/>
      <c r="BL36" s="220"/>
      <c r="BM36" s="221"/>
      <c r="BP36" s="219"/>
      <c r="BQ36" s="220"/>
      <c r="BR36" s="220"/>
      <c r="BS36" s="220"/>
      <c r="BT36" s="220"/>
      <c r="BU36" s="220"/>
      <c r="BV36" s="220"/>
      <c r="BW36" s="221"/>
      <c r="BY36" s="219"/>
      <c r="BZ36" s="220"/>
      <c r="CA36" s="220"/>
      <c r="CB36" s="220"/>
      <c r="CC36" s="220"/>
      <c r="CD36" s="220"/>
      <c r="CE36" s="220"/>
      <c r="CF36" s="221"/>
      <c r="CI36" s="219"/>
      <c r="CJ36" s="220"/>
      <c r="CK36" s="220"/>
      <c r="CL36" s="220"/>
      <c r="CM36" s="220"/>
      <c r="CN36" s="220"/>
      <c r="CO36" s="220"/>
      <c r="CP36" s="221"/>
      <c r="CR36" s="219"/>
      <c r="CS36" s="220"/>
      <c r="CT36" s="220"/>
      <c r="CU36" s="220"/>
      <c r="CV36" s="220"/>
      <c r="CW36" s="220"/>
      <c r="CX36" s="220"/>
      <c r="CY36" s="221"/>
      <c r="DB36" s="219"/>
      <c r="DC36" s="220"/>
      <c r="DD36" s="220"/>
      <c r="DE36" s="220"/>
      <c r="DF36" s="220"/>
      <c r="DG36" s="220"/>
      <c r="DH36" s="220"/>
      <c r="DI36" s="221"/>
      <c r="DK36" s="35"/>
      <c r="DL36" s="35"/>
      <c r="DM36" s="35"/>
      <c r="DN36" s="35"/>
      <c r="DO36" s="35"/>
      <c r="DP36" s="35"/>
      <c r="DQ36" s="35"/>
      <c r="DR36" s="35"/>
      <c r="DU36" s="35"/>
      <c r="DV36" s="35"/>
      <c r="DW36" s="35"/>
      <c r="DX36" s="35"/>
      <c r="DY36" s="35"/>
      <c r="DZ36" s="35"/>
      <c r="EA36" s="35"/>
      <c r="EB36" s="35"/>
      <c r="ED36" s="185"/>
      <c r="EE36" s="186"/>
      <c r="EF36" s="186"/>
      <c r="EG36" s="186"/>
      <c r="EH36" s="186"/>
      <c r="EI36" s="186"/>
      <c r="EJ36" s="186"/>
      <c r="EK36" s="187"/>
      <c r="EN36" s="185"/>
      <c r="EO36" s="186"/>
      <c r="EP36" s="186"/>
      <c r="EQ36" s="186"/>
      <c r="ER36" s="186"/>
      <c r="ES36" s="186"/>
      <c r="ET36" s="186"/>
      <c r="EU36" s="187"/>
      <c r="EW36" s="185"/>
      <c r="EX36" s="186"/>
      <c r="EY36" s="186"/>
      <c r="EZ36" s="186"/>
      <c r="FA36" s="186"/>
      <c r="FB36" s="186"/>
      <c r="FC36" s="186"/>
      <c r="FD36" s="187"/>
      <c r="FG36" s="185"/>
      <c r="FH36" s="186"/>
      <c r="FI36" s="186"/>
      <c r="FJ36" s="186"/>
      <c r="FK36" s="186"/>
      <c r="FL36" s="186"/>
      <c r="FM36" s="186"/>
      <c r="FN36" s="187"/>
    </row>
    <row r="37" spans="1:170" ht="18.75">
      <c r="A37" s="1035" t="s">
        <v>54</v>
      </c>
      <c r="B37" s="1022"/>
      <c r="C37" s="1022"/>
      <c r="D37" s="1022"/>
      <c r="E37" s="1036" t="str">
        <f>scheidsrechters!L15</f>
        <v>B.Schoofs</v>
      </c>
      <c r="F37" s="1036"/>
      <c r="G37" s="1036"/>
      <c r="H37" s="1037"/>
      <c r="K37" s="1035" t="s">
        <v>54</v>
      </c>
      <c r="L37" s="1022"/>
      <c r="M37" s="1022"/>
      <c r="N37" s="1022"/>
      <c r="O37" s="1039" t="str">
        <f>scheidsrechters!L47</f>
        <v>D.Brinkman</v>
      </c>
      <c r="P37" s="1039"/>
      <c r="Q37" s="1039"/>
      <c r="R37" s="1040"/>
      <c r="T37" s="1035" t="s">
        <v>54</v>
      </c>
      <c r="U37" s="1022"/>
      <c r="V37" s="1022"/>
      <c r="W37" s="1022"/>
      <c r="X37" s="1036" t="str">
        <f>scheidsrechters!L18</f>
        <v>H.v/d Berg</v>
      </c>
      <c r="Y37" s="1036"/>
      <c r="Z37" s="1036"/>
      <c r="AA37" s="1037"/>
      <c r="AD37" s="1035" t="s">
        <v>54</v>
      </c>
      <c r="AE37" s="1022"/>
      <c r="AF37" s="1022"/>
      <c r="AG37" s="1022"/>
      <c r="AH37" s="1039" t="str">
        <f>scheidsrechters!L50</f>
        <v>J.v.Eijsden</v>
      </c>
      <c r="AI37" s="1039"/>
      <c r="AJ37" s="1039"/>
      <c r="AK37" s="1040"/>
      <c r="AM37" s="1035" t="s">
        <v>54</v>
      </c>
      <c r="AN37" s="1022"/>
      <c r="AO37" s="1022"/>
      <c r="AP37" s="1022"/>
      <c r="AQ37" s="1036" t="str">
        <f>scheidsrechters!L21</f>
        <v>R.Brinkman</v>
      </c>
      <c r="AR37" s="1036"/>
      <c r="AS37" s="1036"/>
      <c r="AT37" s="1037"/>
      <c r="AW37" s="1035" t="s">
        <v>54</v>
      </c>
      <c r="AX37" s="1022"/>
      <c r="AY37" s="1022"/>
      <c r="AZ37" s="1022"/>
      <c r="BA37" s="1044" t="str">
        <f>scheidsrechters!L53</f>
        <v>W.v.Arnhem</v>
      </c>
      <c r="BB37" s="1044"/>
      <c r="BC37" s="1044"/>
      <c r="BD37" s="1045"/>
      <c r="BF37" s="1035" t="s">
        <v>54</v>
      </c>
      <c r="BG37" s="1022"/>
      <c r="BH37" s="1022"/>
      <c r="BI37" s="1022"/>
      <c r="BJ37" s="1036" t="str">
        <f>scheidsrechters!L56</f>
        <v>D.Brinkman</v>
      </c>
      <c r="BK37" s="1036"/>
      <c r="BL37" s="1036"/>
      <c r="BM37" s="1037"/>
      <c r="BP37" s="1035" t="s">
        <v>54</v>
      </c>
      <c r="BQ37" s="1022"/>
      <c r="BR37" s="1022"/>
      <c r="BS37" s="1022"/>
      <c r="BT37" s="1039" t="str">
        <f>scheidsrechters!L24</f>
        <v>B.Schoofs</v>
      </c>
      <c r="BU37" s="1039"/>
      <c r="BV37" s="1039"/>
      <c r="BW37" s="1040"/>
      <c r="BY37" s="1035" t="s">
        <v>54</v>
      </c>
      <c r="BZ37" s="1022"/>
      <c r="CA37" s="1022"/>
      <c r="CB37" s="1022"/>
      <c r="CC37" s="1036" t="str">
        <f>scheidsrechters!L59</f>
        <v>W.v.Arnhem</v>
      </c>
      <c r="CD37" s="1036"/>
      <c r="CE37" s="1036"/>
      <c r="CF37" s="1037"/>
      <c r="CI37" s="1035" t="s">
        <v>54</v>
      </c>
      <c r="CJ37" s="1022"/>
      <c r="CK37" s="1022"/>
      <c r="CL37" s="1022"/>
      <c r="CM37" s="1039" t="str">
        <f>scheidsrechters!L27</f>
        <v>R.Brinkman</v>
      </c>
      <c r="CN37" s="1039"/>
      <c r="CO37" s="1039"/>
      <c r="CP37" s="1040"/>
      <c r="CR37" s="1035" t="s">
        <v>54</v>
      </c>
      <c r="CS37" s="1022"/>
      <c r="CT37" s="1022"/>
      <c r="CU37" s="1022"/>
      <c r="CV37" s="1036" t="str">
        <f>scheidsrechters!L72</f>
        <v>B.Schoofs</v>
      </c>
      <c r="CW37" s="1036"/>
      <c r="CX37" s="1036"/>
      <c r="CY37" s="1037"/>
      <c r="DB37" s="1035" t="s">
        <v>54</v>
      </c>
      <c r="DC37" s="1022"/>
      <c r="DD37" s="1022"/>
      <c r="DE37" s="1022"/>
      <c r="DF37" s="1039" t="str">
        <f>scheidsrechters!L81</f>
        <v>J.v.Eijsden</v>
      </c>
      <c r="DG37" s="1039"/>
      <c r="DH37" s="1039"/>
      <c r="DI37" s="1040"/>
      <c r="DK37" s="1022" t="s">
        <v>54</v>
      </c>
      <c r="DL37" s="1022"/>
      <c r="DM37" s="1022"/>
      <c r="DN37" s="1022"/>
      <c r="DO37" s="1026"/>
      <c r="DP37" s="1026"/>
      <c r="DQ37" s="1026"/>
      <c r="DR37" s="1026"/>
      <c r="DU37" s="1022" t="s">
        <v>54</v>
      </c>
      <c r="DV37" s="1022"/>
      <c r="DW37" s="1022"/>
      <c r="DX37" s="1022"/>
      <c r="DY37" s="1030"/>
      <c r="DZ37" s="1030"/>
      <c r="EA37" s="1030"/>
      <c r="EB37" s="1030"/>
      <c r="ED37" s="1025" t="s">
        <v>54</v>
      </c>
      <c r="EE37" s="1022"/>
      <c r="EF37" s="1022"/>
      <c r="EG37" s="1022"/>
      <c r="EH37" s="1026"/>
      <c r="EI37" s="1026"/>
      <c r="EJ37" s="1026"/>
      <c r="EK37" s="1027"/>
      <c r="EN37" s="1025" t="s">
        <v>54</v>
      </c>
      <c r="EO37" s="1022"/>
      <c r="EP37" s="1022"/>
      <c r="EQ37" s="1022"/>
      <c r="ER37" s="1030"/>
      <c r="ES37" s="1030"/>
      <c r="ET37" s="1030"/>
      <c r="EU37" s="1031"/>
      <c r="EW37" s="1025" t="s">
        <v>54</v>
      </c>
      <c r="EX37" s="1022"/>
      <c r="EY37" s="1022"/>
      <c r="EZ37" s="1022"/>
      <c r="FA37" s="1026">
        <f>scheidsrechters!FH15</f>
        <v>0</v>
      </c>
      <c r="FB37" s="1026"/>
      <c r="FC37" s="1026"/>
      <c r="FD37" s="1027"/>
      <c r="FG37" s="1025" t="s">
        <v>54</v>
      </c>
      <c r="FH37" s="1022"/>
      <c r="FI37" s="1022"/>
      <c r="FJ37" s="1022"/>
      <c r="FK37" s="1030">
        <f>scheidsrechters!FH47</f>
        <v>0</v>
      </c>
      <c r="FL37" s="1030"/>
      <c r="FM37" s="1030"/>
      <c r="FN37" s="1031"/>
    </row>
    <row r="38" spans="1:170">
      <c r="A38" s="222"/>
      <c r="B38" s="35"/>
      <c r="C38" s="35"/>
      <c r="D38" s="35"/>
      <c r="E38" s="216"/>
      <c r="F38" s="216"/>
      <c r="G38" s="216"/>
      <c r="H38" s="223"/>
      <c r="K38" s="222"/>
      <c r="L38" s="35"/>
      <c r="M38" s="35"/>
      <c r="N38" s="35"/>
      <c r="O38" s="215"/>
      <c r="P38" s="215"/>
      <c r="Q38" s="215"/>
      <c r="R38" s="223"/>
      <c r="T38" s="222"/>
      <c r="U38" s="35"/>
      <c r="V38" s="35"/>
      <c r="W38" s="35"/>
      <c r="X38" s="216"/>
      <c r="Y38" s="216"/>
      <c r="Z38" s="216"/>
      <c r="AA38" s="223"/>
      <c r="AD38" s="222"/>
      <c r="AE38" s="35"/>
      <c r="AF38" s="35"/>
      <c r="AG38" s="35"/>
      <c r="AH38" s="215"/>
      <c r="AI38" s="215"/>
      <c r="AJ38" s="215"/>
      <c r="AK38" s="223"/>
      <c r="AM38" s="222"/>
      <c r="AN38" s="35"/>
      <c r="AO38" s="35"/>
      <c r="AP38" s="35"/>
      <c r="AQ38" s="216"/>
      <c r="AR38" s="216"/>
      <c r="AS38" s="216"/>
      <c r="AT38" s="223"/>
      <c r="AW38" s="222"/>
      <c r="AX38" s="35"/>
      <c r="AY38" s="35"/>
      <c r="AZ38" s="35"/>
      <c r="BA38" s="215"/>
      <c r="BB38" s="215"/>
      <c r="BC38" s="215"/>
      <c r="BD38" s="223"/>
      <c r="BF38" s="222"/>
      <c r="BG38" s="35"/>
      <c r="BH38" s="35"/>
      <c r="BI38" s="35"/>
      <c r="BJ38" s="216"/>
      <c r="BK38" s="216"/>
      <c r="BL38" s="216"/>
      <c r="BM38" s="223"/>
      <c r="BP38" s="222"/>
      <c r="BQ38" s="35"/>
      <c r="BR38" s="35"/>
      <c r="BS38" s="35"/>
      <c r="BT38" s="215"/>
      <c r="BU38" s="215"/>
      <c r="BV38" s="215"/>
      <c r="BW38" s="223"/>
      <c r="BY38" s="222"/>
      <c r="BZ38" s="35"/>
      <c r="CA38" s="35"/>
      <c r="CB38" s="35"/>
      <c r="CC38" s="35"/>
      <c r="CD38" s="35"/>
      <c r="CE38" s="35"/>
      <c r="CF38" s="223"/>
      <c r="CI38" s="222"/>
      <c r="CJ38" s="35"/>
      <c r="CK38" s="35"/>
      <c r="CL38" s="35"/>
      <c r="CM38" s="188"/>
      <c r="CN38" s="188"/>
      <c r="CO38" s="188"/>
      <c r="CP38" s="223"/>
      <c r="CR38" s="222"/>
      <c r="CS38" s="35"/>
      <c r="CT38" s="35"/>
      <c r="CU38" s="35"/>
      <c r="CV38" s="216"/>
      <c r="CW38" s="216"/>
      <c r="CX38" s="216"/>
      <c r="CY38" s="223"/>
      <c r="DB38" s="222"/>
      <c r="DC38" s="35"/>
      <c r="DD38" s="35"/>
      <c r="DE38" s="35"/>
      <c r="DF38" s="215"/>
      <c r="DG38" s="215"/>
      <c r="DH38" s="215"/>
      <c r="DI38" s="223"/>
      <c r="DK38" s="35"/>
      <c r="DL38" s="35"/>
      <c r="DM38" s="35"/>
      <c r="DN38" s="35"/>
      <c r="DO38" s="216"/>
      <c r="DP38" s="216"/>
      <c r="DQ38" s="216"/>
      <c r="DR38" s="35"/>
      <c r="DU38" s="35"/>
      <c r="DV38" s="35"/>
      <c r="DW38" s="35"/>
      <c r="DX38" s="35"/>
      <c r="DY38" s="215"/>
      <c r="DZ38" s="215"/>
      <c r="EA38" s="215"/>
      <c r="EB38" s="35"/>
      <c r="ED38" s="93"/>
      <c r="EE38" s="35"/>
      <c r="EF38" s="35"/>
      <c r="EG38" s="35"/>
      <c r="EH38" s="216"/>
      <c r="EI38" s="216"/>
      <c r="EJ38" s="216"/>
      <c r="EK38" s="191"/>
      <c r="EN38" s="93"/>
      <c r="EO38" s="35"/>
      <c r="EP38" s="35"/>
      <c r="EQ38" s="35"/>
      <c r="ER38" s="215"/>
      <c r="ES38" s="215"/>
      <c r="ET38" s="215"/>
      <c r="EU38" s="191"/>
      <c r="EW38" s="93"/>
      <c r="EX38" s="35"/>
      <c r="EY38" s="35"/>
      <c r="EZ38" s="35"/>
      <c r="FA38" s="35"/>
      <c r="FB38" s="35"/>
      <c r="FC38" s="35"/>
      <c r="FD38" s="191"/>
      <c r="FG38" s="93"/>
      <c r="FH38" s="35"/>
      <c r="FI38" s="35"/>
      <c r="FJ38" s="35"/>
      <c r="FK38" s="188"/>
      <c r="FL38" s="188"/>
      <c r="FM38" s="188"/>
      <c r="FN38" s="191"/>
    </row>
    <row r="39" spans="1:170">
      <c r="A39" s="222"/>
      <c r="B39" s="35"/>
      <c r="C39" s="35"/>
      <c r="D39" s="35"/>
      <c r="E39" s="35"/>
      <c r="F39" s="35"/>
      <c r="G39" s="35"/>
      <c r="H39" s="223"/>
      <c r="K39" s="222"/>
      <c r="L39" s="35"/>
      <c r="M39" s="35"/>
      <c r="N39" s="35"/>
      <c r="O39" s="35"/>
      <c r="P39" s="35"/>
      <c r="Q39" s="35"/>
      <c r="R39" s="223"/>
      <c r="T39" s="222"/>
      <c r="U39" s="35"/>
      <c r="V39" s="35"/>
      <c r="W39" s="35"/>
      <c r="X39" s="35"/>
      <c r="Y39" s="35"/>
      <c r="Z39" s="35"/>
      <c r="AA39" s="223"/>
      <c r="AD39" s="222"/>
      <c r="AE39" s="35"/>
      <c r="AF39" s="35"/>
      <c r="AG39" s="35"/>
      <c r="AH39" s="35"/>
      <c r="AI39" s="35"/>
      <c r="AJ39" s="35"/>
      <c r="AK39" s="223"/>
      <c r="AM39" s="222"/>
      <c r="AN39" s="35"/>
      <c r="AO39" s="35"/>
      <c r="AP39" s="35"/>
      <c r="AQ39" s="35"/>
      <c r="AR39" s="35"/>
      <c r="AS39" s="35"/>
      <c r="AT39" s="223"/>
      <c r="AW39" s="222"/>
      <c r="AX39" s="35"/>
      <c r="AY39" s="35"/>
      <c r="AZ39" s="35"/>
      <c r="BA39" s="35"/>
      <c r="BB39" s="35"/>
      <c r="BC39" s="35"/>
      <c r="BD39" s="223"/>
      <c r="BF39" s="222"/>
      <c r="BG39" s="35"/>
      <c r="BH39" s="35"/>
      <c r="BI39" s="35"/>
      <c r="BJ39" s="35"/>
      <c r="BK39" s="35"/>
      <c r="BL39" s="35"/>
      <c r="BM39" s="223"/>
      <c r="BP39" s="222"/>
      <c r="BQ39" s="35"/>
      <c r="BR39" s="35"/>
      <c r="BS39" s="35"/>
      <c r="BT39" s="35"/>
      <c r="BU39" s="35"/>
      <c r="BV39" s="35"/>
      <c r="BW39" s="223"/>
      <c r="BY39" s="222"/>
      <c r="BZ39" s="35"/>
      <c r="CA39" s="35"/>
      <c r="CB39" s="35"/>
      <c r="CC39" s="35"/>
      <c r="CD39" s="35"/>
      <c r="CE39" s="35"/>
      <c r="CF39" s="223"/>
      <c r="CI39" s="222"/>
      <c r="CJ39" s="35"/>
      <c r="CK39" s="35"/>
      <c r="CL39" s="35"/>
      <c r="CM39" s="35"/>
      <c r="CN39" s="35"/>
      <c r="CO39" s="35"/>
      <c r="CP39" s="223"/>
      <c r="CR39" s="222"/>
      <c r="CS39" s="35"/>
      <c r="CT39" s="35"/>
      <c r="CU39" s="35"/>
      <c r="CV39" s="35"/>
      <c r="CW39" s="35"/>
      <c r="CX39" s="35"/>
      <c r="CY39" s="223"/>
      <c r="DB39" s="222"/>
      <c r="DC39" s="35"/>
      <c r="DD39" s="35"/>
      <c r="DE39" s="35"/>
      <c r="DF39" s="35"/>
      <c r="DG39" s="35"/>
      <c r="DH39" s="35"/>
      <c r="DI39" s="223"/>
      <c r="DK39" s="35"/>
      <c r="DL39" s="35"/>
      <c r="DM39" s="35"/>
      <c r="DN39" s="35"/>
      <c r="DO39" s="35"/>
      <c r="DP39" s="35"/>
      <c r="DQ39" s="35"/>
      <c r="DR39" s="35"/>
      <c r="DU39" s="35"/>
      <c r="DV39" s="35"/>
      <c r="DW39" s="35"/>
      <c r="DX39" s="35"/>
      <c r="DY39" s="35"/>
      <c r="DZ39" s="35"/>
      <c r="EA39" s="35"/>
      <c r="EB39" s="35"/>
      <c r="ED39" s="93"/>
      <c r="EE39" s="35"/>
      <c r="EF39" s="35"/>
      <c r="EG39" s="35"/>
      <c r="EH39" s="35"/>
      <c r="EI39" s="35"/>
      <c r="EJ39" s="35"/>
      <c r="EK39" s="191"/>
      <c r="EN39" s="93"/>
      <c r="EO39" s="35"/>
      <c r="EP39" s="35"/>
      <c r="EQ39" s="35"/>
      <c r="ER39" s="35"/>
      <c r="ES39" s="35"/>
      <c r="ET39" s="35"/>
      <c r="EU39" s="191"/>
      <c r="EW39" s="93"/>
      <c r="EX39" s="35"/>
      <c r="EY39" s="35"/>
      <c r="EZ39" s="35"/>
      <c r="FA39" s="35"/>
      <c r="FB39" s="35"/>
      <c r="FC39" s="35"/>
      <c r="FD39" s="191"/>
      <c r="FG39" s="93"/>
      <c r="FH39" s="35"/>
      <c r="FI39" s="35"/>
      <c r="FJ39" s="35"/>
      <c r="FK39" s="35"/>
      <c r="FL39" s="35"/>
      <c r="FM39" s="35"/>
      <c r="FN39" s="191"/>
    </row>
    <row r="40" spans="1:170" ht="18.75">
      <c r="A40" s="222"/>
      <c r="B40" s="1023" t="s">
        <v>55</v>
      </c>
      <c r="C40" s="1023"/>
      <c r="D40" s="1023" t="str">
        <f>scheidsrechters!A15</f>
        <v>10.00</v>
      </c>
      <c r="E40" s="1023"/>
      <c r="F40" s="1023"/>
      <c r="G40" s="35" t="s">
        <v>56</v>
      </c>
      <c r="H40" s="223"/>
      <c r="K40" s="222"/>
      <c r="L40" s="1023" t="s">
        <v>55</v>
      </c>
      <c r="M40" s="1023"/>
      <c r="N40" s="1023" t="str">
        <f>scheidsrechters!A47</f>
        <v>10.25</v>
      </c>
      <c r="O40" s="1023"/>
      <c r="P40" s="1023"/>
      <c r="Q40" s="35" t="s">
        <v>56</v>
      </c>
      <c r="R40" s="223"/>
      <c r="T40" s="222"/>
      <c r="U40" s="1023" t="s">
        <v>55</v>
      </c>
      <c r="V40" s="1023"/>
      <c r="W40" s="1023" t="str">
        <f>scheidsrechters!A18</f>
        <v>10.50</v>
      </c>
      <c r="X40" s="1023"/>
      <c r="Y40" s="1023"/>
      <c r="Z40" s="35" t="s">
        <v>56</v>
      </c>
      <c r="AA40" s="223"/>
      <c r="AD40" s="222"/>
      <c r="AE40" s="1023" t="s">
        <v>55</v>
      </c>
      <c r="AF40" s="1023"/>
      <c r="AG40" s="1023" t="str">
        <f>scheidsrechters!A50</f>
        <v>11.15</v>
      </c>
      <c r="AH40" s="1023"/>
      <c r="AI40" s="1023"/>
      <c r="AJ40" s="35" t="s">
        <v>56</v>
      </c>
      <c r="AK40" s="223"/>
      <c r="AM40" s="222"/>
      <c r="AN40" s="1023" t="s">
        <v>55</v>
      </c>
      <c r="AO40" s="1023"/>
      <c r="AP40" s="1023" t="str">
        <f>scheidsrechters!A21</f>
        <v>11.40</v>
      </c>
      <c r="AQ40" s="1023"/>
      <c r="AR40" s="1023"/>
      <c r="AS40" s="35" t="s">
        <v>56</v>
      </c>
      <c r="AT40" s="223"/>
      <c r="AW40" s="222"/>
      <c r="AX40" s="1023" t="s">
        <v>55</v>
      </c>
      <c r="AY40" s="1023"/>
      <c r="AZ40" s="1023" t="str">
        <f>scheidsrechters!A53</f>
        <v>12.05</v>
      </c>
      <c r="BA40" s="1023"/>
      <c r="BB40" s="1023"/>
      <c r="BC40" s="35" t="s">
        <v>56</v>
      </c>
      <c r="BD40" s="223"/>
      <c r="BF40" s="222"/>
      <c r="BG40" s="1023" t="s">
        <v>55</v>
      </c>
      <c r="BH40" s="1023"/>
      <c r="BI40" s="1023" t="str">
        <f>scheidsrechters!A56</f>
        <v>13.25</v>
      </c>
      <c r="BJ40" s="1023"/>
      <c r="BK40" s="1023"/>
      <c r="BL40" s="35" t="s">
        <v>56</v>
      </c>
      <c r="BM40" s="223"/>
      <c r="BP40" s="222"/>
      <c r="BQ40" s="1023" t="s">
        <v>55</v>
      </c>
      <c r="BR40" s="1023"/>
      <c r="BS40" s="1023" t="str">
        <f>scheidsrechters!A24</f>
        <v>13.00</v>
      </c>
      <c r="BT40" s="1023"/>
      <c r="BU40" s="1023"/>
      <c r="BV40" s="35" t="s">
        <v>56</v>
      </c>
      <c r="BW40" s="223"/>
      <c r="BY40" s="222"/>
      <c r="BZ40" s="1023" t="s">
        <v>55</v>
      </c>
      <c r="CA40" s="1023"/>
      <c r="CB40" s="1023" t="str">
        <f>scheidsrechters!A59</f>
        <v>14.15</v>
      </c>
      <c r="CC40" s="1023"/>
      <c r="CD40" s="1023"/>
      <c r="CE40" s="35" t="s">
        <v>56</v>
      </c>
      <c r="CF40" s="223"/>
      <c r="CI40" s="222"/>
      <c r="CJ40" s="1023" t="s">
        <v>55</v>
      </c>
      <c r="CK40" s="1023"/>
      <c r="CL40" s="1023" t="str">
        <f>scheidsrechters!A27</f>
        <v>13.50</v>
      </c>
      <c r="CM40" s="1023"/>
      <c r="CN40" s="1023"/>
      <c r="CO40" s="35" t="s">
        <v>56</v>
      </c>
      <c r="CP40" s="223"/>
      <c r="CR40" s="222"/>
      <c r="CS40" s="1023" t="s">
        <v>55</v>
      </c>
      <c r="CT40" s="1023"/>
      <c r="CU40" s="1023" t="str">
        <f>scheidsrechters!A72</f>
        <v>14.50</v>
      </c>
      <c r="CV40" s="1023"/>
      <c r="CW40" s="1023"/>
      <c r="CX40" s="35" t="s">
        <v>56</v>
      </c>
      <c r="CY40" s="223"/>
      <c r="DB40" s="222"/>
      <c r="DC40" s="1023" t="s">
        <v>55</v>
      </c>
      <c r="DD40" s="1023"/>
      <c r="DE40" s="1023" t="str">
        <f>scheidsrechters!A81</f>
        <v>15.45</v>
      </c>
      <c r="DF40" s="1023"/>
      <c r="DG40" s="1023"/>
      <c r="DH40" s="35" t="s">
        <v>56</v>
      </c>
      <c r="DI40" s="223"/>
      <c r="DK40" s="35"/>
      <c r="DL40" s="1023" t="s">
        <v>55</v>
      </c>
      <c r="DM40" s="1023"/>
      <c r="DN40" s="1023"/>
      <c r="DO40" s="1023"/>
      <c r="DP40" s="1023"/>
      <c r="DQ40" s="35" t="s">
        <v>56</v>
      </c>
      <c r="DR40" s="35"/>
      <c r="DU40" s="35"/>
      <c r="DV40" s="1023" t="s">
        <v>55</v>
      </c>
      <c r="DW40" s="1023"/>
      <c r="DX40" s="1023"/>
      <c r="DY40" s="1023"/>
      <c r="DZ40" s="1023"/>
      <c r="EA40" s="35" t="s">
        <v>56</v>
      </c>
      <c r="EB40" s="35"/>
      <c r="ED40" s="93"/>
      <c r="EE40" s="1023" t="s">
        <v>55</v>
      </c>
      <c r="EF40" s="1023"/>
      <c r="EG40" s="1023"/>
      <c r="EH40" s="1023"/>
      <c r="EI40" s="1023"/>
      <c r="EJ40" s="35" t="s">
        <v>56</v>
      </c>
      <c r="EK40" s="191"/>
      <c r="EN40" s="93"/>
      <c r="EO40" s="1023" t="s">
        <v>55</v>
      </c>
      <c r="EP40" s="1023"/>
      <c r="EQ40" s="1023"/>
      <c r="ER40" s="1023"/>
      <c r="ES40" s="1023"/>
      <c r="ET40" s="35" t="s">
        <v>56</v>
      </c>
      <c r="EU40" s="191"/>
      <c r="EW40" s="93"/>
      <c r="EX40" s="1023" t="s">
        <v>55</v>
      </c>
      <c r="EY40" s="1023"/>
      <c r="EZ40" s="1023">
        <f>scheidsrechters!EW15</f>
        <v>0</v>
      </c>
      <c r="FA40" s="1023"/>
      <c r="FB40" s="1023"/>
      <c r="FC40" s="35" t="s">
        <v>56</v>
      </c>
      <c r="FD40" s="191"/>
      <c r="FG40" s="93"/>
      <c r="FH40" s="1023" t="s">
        <v>55</v>
      </c>
      <c r="FI40" s="1023"/>
      <c r="FJ40" s="1023">
        <f>scheidsrechters!EW47</f>
        <v>0</v>
      </c>
      <c r="FK40" s="1023"/>
      <c r="FL40" s="1023"/>
      <c r="FM40" s="35" t="s">
        <v>56</v>
      </c>
      <c r="FN40" s="191"/>
    </row>
    <row r="41" spans="1:170">
      <c r="A41" s="222"/>
      <c r="B41" s="35"/>
      <c r="C41" s="35"/>
      <c r="D41" s="35"/>
      <c r="E41" s="35"/>
      <c r="F41" s="35"/>
      <c r="G41" s="35"/>
      <c r="H41" s="223"/>
      <c r="K41" s="222"/>
      <c r="L41" s="35"/>
      <c r="M41" s="35"/>
      <c r="N41" s="35"/>
      <c r="O41" s="35"/>
      <c r="P41" s="35"/>
      <c r="Q41" s="35"/>
      <c r="R41" s="223"/>
      <c r="T41" s="222"/>
      <c r="U41" s="35"/>
      <c r="V41" s="35"/>
      <c r="W41" s="35"/>
      <c r="X41" s="35"/>
      <c r="Y41" s="35"/>
      <c r="Z41" s="35"/>
      <c r="AA41" s="223"/>
      <c r="AD41" s="222"/>
      <c r="AE41" s="35"/>
      <c r="AF41" s="35"/>
      <c r="AG41" s="35"/>
      <c r="AH41" s="35"/>
      <c r="AI41" s="35"/>
      <c r="AJ41" s="35"/>
      <c r="AK41" s="223"/>
      <c r="AM41" s="222"/>
      <c r="AN41" s="35"/>
      <c r="AO41" s="35"/>
      <c r="AP41" s="35"/>
      <c r="AQ41" s="35"/>
      <c r="AR41" s="35"/>
      <c r="AS41" s="35"/>
      <c r="AT41" s="223"/>
      <c r="AW41" s="222"/>
      <c r="AX41" s="35"/>
      <c r="AY41" s="35"/>
      <c r="AZ41" s="35"/>
      <c r="BA41" s="35"/>
      <c r="BB41" s="35"/>
      <c r="BC41" s="35"/>
      <c r="BD41" s="223"/>
      <c r="BF41" s="222"/>
      <c r="BG41" s="35"/>
      <c r="BH41" s="35"/>
      <c r="BI41" s="35"/>
      <c r="BJ41" s="35"/>
      <c r="BK41" s="35"/>
      <c r="BL41" s="35"/>
      <c r="BM41" s="223"/>
      <c r="BP41" s="222"/>
      <c r="BQ41" s="35"/>
      <c r="BR41" s="35"/>
      <c r="BS41" s="35"/>
      <c r="BT41" s="35"/>
      <c r="BU41" s="35"/>
      <c r="BV41" s="35"/>
      <c r="BW41" s="223"/>
      <c r="BY41" s="222"/>
      <c r="BZ41" s="35"/>
      <c r="CA41" s="35"/>
      <c r="CB41" s="35"/>
      <c r="CC41" s="35"/>
      <c r="CD41" s="35"/>
      <c r="CE41" s="35"/>
      <c r="CF41" s="223"/>
      <c r="CI41" s="222"/>
      <c r="CJ41" s="35"/>
      <c r="CK41" s="35"/>
      <c r="CL41" s="35"/>
      <c r="CM41" s="35"/>
      <c r="CN41" s="35"/>
      <c r="CO41" s="35"/>
      <c r="CP41" s="223"/>
      <c r="CR41" s="222"/>
      <c r="CS41" s="35"/>
      <c r="CT41" s="35"/>
      <c r="CU41" s="35"/>
      <c r="CV41" s="35"/>
      <c r="CW41" s="35"/>
      <c r="CX41" s="35"/>
      <c r="CY41" s="223"/>
      <c r="DB41" s="222"/>
      <c r="DC41" s="35"/>
      <c r="DD41" s="35"/>
      <c r="DE41" s="35"/>
      <c r="DF41" s="35"/>
      <c r="DG41" s="35"/>
      <c r="DH41" s="35"/>
      <c r="DI41" s="223"/>
      <c r="DK41" s="35"/>
      <c r="DL41" s="35"/>
      <c r="DM41" s="35"/>
      <c r="DN41" s="216"/>
      <c r="DO41" s="216"/>
      <c r="DP41" s="216"/>
      <c r="DQ41" s="35"/>
      <c r="DR41" s="35"/>
      <c r="DU41" s="35"/>
      <c r="DV41" s="35"/>
      <c r="DW41" s="35"/>
      <c r="DX41" s="216"/>
      <c r="DY41" s="216"/>
      <c r="DZ41" s="216"/>
      <c r="EA41" s="35"/>
      <c r="EB41" s="35"/>
      <c r="ED41" s="93"/>
      <c r="EE41" s="35"/>
      <c r="EF41" s="35"/>
      <c r="EG41" s="216"/>
      <c r="EH41" s="216"/>
      <c r="EI41" s="216"/>
      <c r="EJ41" s="35"/>
      <c r="EK41" s="191"/>
      <c r="EN41" s="93"/>
      <c r="EO41" s="35"/>
      <c r="EP41" s="35"/>
      <c r="EQ41" s="216"/>
      <c r="ER41" s="216"/>
      <c r="ES41" s="216"/>
      <c r="ET41" s="35"/>
      <c r="EU41" s="191"/>
      <c r="EW41" s="93"/>
      <c r="EX41" s="35"/>
      <c r="EY41" s="35"/>
      <c r="EZ41" s="35"/>
      <c r="FA41" s="35"/>
      <c r="FB41" s="35"/>
      <c r="FC41" s="35"/>
      <c r="FD41" s="191"/>
      <c r="FG41" s="93"/>
      <c r="FH41" s="35"/>
      <c r="FI41" s="35"/>
      <c r="FJ41" s="35"/>
      <c r="FK41" s="35"/>
      <c r="FL41" s="35"/>
      <c r="FM41" s="35"/>
      <c r="FN41" s="191"/>
    </row>
    <row r="42" spans="1:170">
      <c r="A42" s="222"/>
      <c r="B42" s="35"/>
      <c r="C42" s="35"/>
      <c r="D42" s="35"/>
      <c r="E42" s="35"/>
      <c r="F42" s="35"/>
      <c r="G42" s="35"/>
      <c r="H42" s="223"/>
      <c r="K42" s="222"/>
      <c r="L42" s="35"/>
      <c r="M42" s="35"/>
      <c r="N42" s="35"/>
      <c r="O42" s="35"/>
      <c r="P42" s="35"/>
      <c r="Q42" s="35"/>
      <c r="R42" s="223"/>
      <c r="T42" s="222"/>
      <c r="U42" s="35"/>
      <c r="V42" s="35"/>
      <c r="W42" s="35"/>
      <c r="X42" s="35"/>
      <c r="Y42" s="35"/>
      <c r="Z42" s="35"/>
      <c r="AA42" s="223"/>
      <c r="AD42" s="222"/>
      <c r="AE42" s="35"/>
      <c r="AF42" s="35"/>
      <c r="AG42" s="35"/>
      <c r="AH42" s="35"/>
      <c r="AI42" s="35"/>
      <c r="AJ42" s="35"/>
      <c r="AK42" s="223"/>
      <c r="AM42" s="222"/>
      <c r="AN42" s="35"/>
      <c r="AO42" s="35"/>
      <c r="AP42" s="35"/>
      <c r="AQ42" s="35"/>
      <c r="AR42" s="35"/>
      <c r="AS42" s="35"/>
      <c r="AT42" s="223"/>
      <c r="AW42" s="222"/>
      <c r="AX42" s="35"/>
      <c r="AY42" s="35"/>
      <c r="AZ42" s="35"/>
      <c r="BA42" s="35"/>
      <c r="BB42" s="35"/>
      <c r="BC42" s="35"/>
      <c r="BD42" s="223"/>
      <c r="BF42" s="222"/>
      <c r="BG42" s="35"/>
      <c r="BH42" s="35"/>
      <c r="BI42" s="35"/>
      <c r="BJ42" s="35"/>
      <c r="BK42" s="35"/>
      <c r="BL42" s="35"/>
      <c r="BM42" s="223"/>
      <c r="BP42" s="222"/>
      <c r="BQ42" s="35"/>
      <c r="BR42" s="35"/>
      <c r="BS42" s="35"/>
      <c r="BT42" s="35"/>
      <c r="BU42" s="35"/>
      <c r="BV42" s="35"/>
      <c r="BW42" s="223"/>
      <c r="BY42" s="222"/>
      <c r="BZ42" s="35"/>
      <c r="CA42" s="35"/>
      <c r="CB42" s="35"/>
      <c r="CC42" s="35"/>
      <c r="CD42" s="35"/>
      <c r="CE42" s="35"/>
      <c r="CF42" s="223"/>
      <c r="CI42" s="222"/>
      <c r="CJ42" s="35"/>
      <c r="CK42" s="35"/>
      <c r="CL42" s="35"/>
      <c r="CM42" s="35"/>
      <c r="CN42" s="35"/>
      <c r="CO42" s="35"/>
      <c r="CP42" s="223"/>
      <c r="CR42" s="222"/>
      <c r="CS42" s="35"/>
      <c r="CT42" s="35"/>
      <c r="CU42" s="35"/>
      <c r="CV42" s="35"/>
      <c r="CW42" s="35"/>
      <c r="CX42" s="35"/>
      <c r="CY42" s="223"/>
      <c r="DB42" s="222"/>
      <c r="DC42" s="35"/>
      <c r="DD42" s="35"/>
      <c r="DE42" s="35"/>
      <c r="DF42" s="35"/>
      <c r="DG42" s="35"/>
      <c r="DH42" s="35"/>
      <c r="DI42" s="223"/>
      <c r="DK42" s="35"/>
      <c r="DL42" s="35"/>
      <c r="DM42" s="35"/>
      <c r="DN42" s="35"/>
      <c r="DO42" s="35"/>
      <c r="DP42" s="35"/>
      <c r="DQ42" s="35"/>
      <c r="DR42" s="35"/>
      <c r="DU42" s="35"/>
      <c r="DV42" s="35"/>
      <c r="DW42" s="35"/>
      <c r="DX42" s="35"/>
      <c r="DY42" s="35"/>
      <c r="DZ42" s="35"/>
      <c r="EA42" s="35"/>
      <c r="EB42" s="35"/>
      <c r="ED42" s="93"/>
      <c r="EE42" s="35"/>
      <c r="EF42" s="35"/>
      <c r="EG42" s="35"/>
      <c r="EH42" s="35"/>
      <c r="EI42" s="35"/>
      <c r="EJ42" s="35"/>
      <c r="EK42" s="191"/>
      <c r="EN42" s="93"/>
      <c r="EO42" s="35"/>
      <c r="EP42" s="35"/>
      <c r="EQ42" s="35"/>
      <c r="ER42" s="35"/>
      <c r="ES42" s="35"/>
      <c r="ET42" s="35"/>
      <c r="EU42" s="191"/>
      <c r="EW42" s="93"/>
      <c r="EX42" s="35"/>
      <c r="EY42" s="35"/>
      <c r="EZ42" s="35"/>
      <c r="FA42" s="35"/>
      <c r="FB42" s="35"/>
      <c r="FC42" s="35"/>
      <c r="FD42" s="191"/>
      <c r="FG42" s="93"/>
      <c r="FH42" s="35"/>
      <c r="FI42" s="35"/>
      <c r="FJ42" s="35"/>
      <c r="FK42" s="35"/>
      <c r="FL42" s="35"/>
      <c r="FM42" s="35"/>
      <c r="FN42" s="191"/>
    </row>
    <row r="43" spans="1:170">
      <c r="A43" s="222"/>
      <c r="B43" s="1033" t="str">
        <f>scheidsrechters!C15</f>
        <v>NAC Breda</v>
      </c>
      <c r="C43" s="1033"/>
      <c r="D43" s="1033"/>
      <c r="E43" s="188" t="s">
        <v>14</v>
      </c>
      <c r="F43" s="1033" t="str">
        <f>scheidsrechters!F15</f>
        <v>RC Genk</v>
      </c>
      <c r="G43" s="1033"/>
      <c r="H43" s="1034"/>
      <c r="K43" s="222"/>
      <c r="L43" s="1033" t="str">
        <f>scheidsrechters!C47</f>
        <v>Sparta Rotterdam</v>
      </c>
      <c r="M43" s="1033"/>
      <c r="N43" s="1033"/>
      <c r="O43" s="188" t="s">
        <v>14</v>
      </c>
      <c r="P43" s="1033" t="str">
        <f>scheidsrechters!F47</f>
        <v>Lierse SK</v>
      </c>
      <c r="Q43" s="1033"/>
      <c r="R43" s="224"/>
      <c r="T43" s="222"/>
      <c r="U43" s="1033" t="str">
        <f>scheidsrechters!C18</f>
        <v>Roda JC</v>
      </c>
      <c r="V43" s="1033"/>
      <c r="W43" s="1033"/>
      <c r="X43" s="188" t="s">
        <v>14</v>
      </c>
      <c r="Y43" s="1033" t="str">
        <f>scheidsrechters!F18</f>
        <v>NAC Breda</v>
      </c>
      <c r="Z43" s="1033"/>
      <c r="AA43" s="1034"/>
      <c r="AD43" s="222"/>
      <c r="AE43" s="1033" t="str">
        <f>scheidsrechters!C50</f>
        <v>Willem II / RKC</v>
      </c>
      <c r="AF43" s="1033"/>
      <c r="AG43" s="1033"/>
      <c r="AH43" s="188" t="s">
        <v>14</v>
      </c>
      <c r="AI43" s="214" t="str">
        <f>scheidsrechters!F50</f>
        <v>Sparta Rotterdam</v>
      </c>
      <c r="AJ43" s="192"/>
      <c r="AK43" s="224"/>
      <c r="AM43" s="222"/>
      <c r="AN43" s="1033" t="str">
        <f>scheidsrechters!C21</f>
        <v>Fortuna Sittard</v>
      </c>
      <c r="AO43" s="1033"/>
      <c r="AP43" s="1033"/>
      <c r="AQ43" s="188" t="s">
        <v>14</v>
      </c>
      <c r="AR43" s="1033" t="str">
        <f>scheidsrechters!F21</f>
        <v>AZ</v>
      </c>
      <c r="AS43" s="1033"/>
      <c r="AT43" s="1034"/>
      <c r="AW43" s="222"/>
      <c r="AX43" s="1033" t="str">
        <f>scheidsrechters!C53</f>
        <v>PEC Zwolle</v>
      </c>
      <c r="AY43" s="1033"/>
      <c r="AZ43" s="1033"/>
      <c r="BA43" s="188" t="s">
        <v>14</v>
      </c>
      <c r="BB43" s="214" t="str">
        <f>scheidsrechters!F53</f>
        <v>Vitesse/AGOVV</v>
      </c>
      <c r="BC43" s="192"/>
      <c r="BD43" s="224"/>
      <c r="BF43" s="222"/>
      <c r="BG43" s="1033" t="str">
        <f>scheidsrechters!C56</f>
        <v>FC Den Bosch</v>
      </c>
      <c r="BH43" s="1033"/>
      <c r="BI43" s="1033"/>
      <c r="BJ43" s="188" t="s">
        <v>14</v>
      </c>
      <c r="BK43" s="1033" t="str">
        <f>scheidsrechters!F56</f>
        <v>Willem II / RKC</v>
      </c>
      <c r="BL43" s="1033"/>
      <c r="BM43" s="1034"/>
      <c r="BP43" s="222"/>
      <c r="BQ43" s="1033" t="str">
        <f>scheidsrechters!C24</f>
        <v>CVV Vriendenschaar</v>
      </c>
      <c r="BR43" s="1033"/>
      <c r="BS43" s="1033"/>
      <c r="BT43" s="188" t="s">
        <v>14</v>
      </c>
      <c r="BU43" s="214" t="str">
        <f>scheidsrechters!F24</f>
        <v>Roda JC</v>
      </c>
      <c r="BV43" s="192"/>
      <c r="BW43" s="224"/>
      <c r="BY43" s="222"/>
      <c r="BZ43" s="1033" t="str">
        <f>scheidsrechters!C59</f>
        <v>Sparta Rotterdam</v>
      </c>
      <c r="CA43" s="1033"/>
      <c r="CB43" s="1033"/>
      <c r="CC43" s="188" t="s">
        <v>14</v>
      </c>
      <c r="CD43" s="1033" t="str">
        <f>scheidsrechters!F59</f>
        <v>PEC Zwolle</v>
      </c>
      <c r="CE43" s="1033"/>
      <c r="CF43" s="1034"/>
      <c r="CI43" s="222"/>
      <c r="CJ43" s="1033" t="str">
        <f>scheidsrechters!C27</f>
        <v>NAC Breda</v>
      </c>
      <c r="CK43" s="1033"/>
      <c r="CL43" s="1033"/>
      <c r="CM43" s="188" t="s">
        <v>14</v>
      </c>
      <c r="CN43" s="214" t="str">
        <f>scheidsrechters!F27</f>
        <v>Fortuna Sittard</v>
      </c>
      <c r="CO43" s="192"/>
      <c r="CP43" s="224"/>
      <c r="CR43" s="222"/>
      <c r="CS43" s="1038" t="str">
        <f ca="1">scheidsrechters!C72</f>
        <v>NAC Breda</v>
      </c>
      <c r="CT43" s="1038"/>
      <c r="CU43" s="1038"/>
      <c r="CV43" s="188" t="s">
        <v>14</v>
      </c>
      <c r="CW43" s="1033" t="str">
        <f ca="1">scheidsrechters!F72</f>
        <v>PEC Zwolle</v>
      </c>
      <c r="CX43" s="1033"/>
      <c r="CY43" s="1034"/>
      <c r="DB43" s="222"/>
      <c r="DC43" s="1033" t="str">
        <f ca="1">scheidsrechters!C81</f>
        <v>AZ</v>
      </c>
      <c r="DD43" s="1033"/>
      <c r="DE43" s="1033"/>
      <c r="DF43" s="188" t="s">
        <v>14</v>
      </c>
      <c r="DG43" s="1033" t="str">
        <f ca="1">scheidsrechters!F81</f>
        <v>Sparta Rotterdam</v>
      </c>
      <c r="DH43" s="1033"/>
      <c r="DI43" s="1034"/>
      <c r="DK43" s="35"/>
      <c r="DL43" s="1022"/>
      <c r="DM43" s="1022"/>
      <c r="DN43" s="1022"/>
      <c r="DO43" s="188" t="s">
        <v>14</v>
      </c>
      <c r="DP43" s="1022"/>
      <c r="DQ43" s="1022"/>
      <c r="DR43" s="1022"/>
      <c r="DU43" s="35"/>
      <c r="DV43" s="1022"/>
      <c r="DW43" s="1022"/>
      <c r="DX43" s="1022"/>
      <c r="DY43" s="188" t="s">
        <v>14</v>
      </c>
      <c r="DZ43" s="1022"/>
      <c r="EA43" s="1022"/>
      <c r="EB43" s="192"/>
      <c r="ED43" s="93"/>
      <c r="EE43" s="1022"/>
      <c r="EF43" s="1022"/>
      <c r="EG43" s="1022"/>
      <c r="EH43" s="188" t="s">
        <v>14</v>
      </c>
      <c r="EI43" s="1022"/>
      <c r="EJ43" s="1022"/>
      <c r="EK43" s="1028"/>
      <c r="EN43" s="93"/>
      <c r="EO43" s="1022"/>
      <c r="EP43" s="1022"/>
      <c r="EQ43" s="1022"/>
      <c r="ER43" s="188" t="s">
        <v>14</v>
      </c>
      <c r="ES43" s="1022"/>
      <c r="ET43" s="1022"/>
      <c r="EU43" s="193"/>
      <c r="EW43" s="93"/>
      <c r="EX43" s="1022">
        <f>scheidsrechters!EY15</f>
        <v>0</v>
      </c>
      <c r="EY43" s="1022"/>
      <c r="EZ43" s="1022"/>
      <c r="FA43" s="188" t="s">
        <v>14</v>
      </c>
      <c r="FB43" s="1022">
        <f>scheidsrechters!FB15</f>
        <v>0</v>
      </c>
      <c r="FC43" s="1022"/>
      <c r="FD43" s="1028"/>
      <c r="FG43" s="93"/>
      <c r="FH43" s="1022">
        <f>scheidsrechters!EY47</f>
        <v>0</v>
      </c>
      <c r="FI43" s="1022"/>
      <c r="FJ43" s="1022"/>
      <c r="FK43" s="188" t="s">
        <v>14</v>
      </c>
      <c r="FL43" s="1022">
        <f>scheidsrechters!FB47</f>
        <v>0</v>
      </c>
      <c r="FM43" s="1022"/>
      <c r="FN43" s="193"/>
    </row>
    <row r="44" spans="1:170">
      <c r="A44" s="222"/>
      <c r="B44" s="35"/>
      <c r="C44" s="35"/>
      <c r="D44" s="35"/>
      <c r="E44" s="35"/>
      <c r="F44" s="194"/>
      <c r="G44" s="35"/>
      <c r="H44" s="223"/>
      <c r="K44" s="222"/>
      <c r="L44" s="35"/>
      <c r="M44" s="35"/>
      <c r="N44" s="35"/>
      <c r="O44" s="35"/>
      <c r="P44" s="194"/>
      <c r="Q44" s="35"/>
      <c r="R44" s="223"/>
      <c r="T44" s="222"/>
      <c r="U44" s="35"/>
      <c r="V44" s="35"/>
      <c r="W44" s="35"/>
      <c r="X44" s="35"/>
      <c r="Y44" s="194"/>
      <c r="Z44" s="35"/>
      <c r="AA44" s="223"/>
      <c r="AD44" s="222"/>
      <c r="AE44" s="35"/>
      <c r="AF44" s="35"/>
      <c r="AG44" s="35"/>
      <c r="AH44" s="35"/>
      <c r="AI44" s="194"/>
      <c r="AJ44" s="35"/>
      <c r="AK44" s="223"/>
      <c r="AM44" s="222"/>
      <c r="AN44" s="35"/>
      <c r="AO44" s="35"/>
      <c r="AP44" s="35"/>
      <c r="AQ44" s="35"/>
      <c r="AR44" s="194"/>
      <c r="AS44" s="35"/>
      <c r="AT44" s="223"/>
      <c r="AW44" s="222"/>
      <c r="AX44" s="35"/>
      <c r="AY44" s="35"/>
      <c r="AZ44" s="35"/>
      <c r="BA44" s="35"/>
      <c r="BB44" s="194"/>
      <c r="BC44" s="35"/>
      <c r="BD44" s="223"/>
      <c r="BF44" s="222"/>
      <c r="BG44" s="35"/>
      <c r="BH44" s="35"/>
      <c r="BI44" s="35"/>
      <c r="BJ44" s="35"/>
      <c r="BK44" s="194"/>
      <c r="BL44" s="35"/>
      <c r="BM44" s="223"/>
      <c r="BP44" s="222"/>
      <c r="BQ44" s="35"/>
      <c r="BR44" s="35"/>
      <c r="BS44" s="35"/>
      <c r="BT44" s="35"/>
      <c r="BU44" s="194"/>
      <c r="BV44" s="35"/>
      <c r="BW44" s="223"/>
      <c r="BY44" s="222"/>
      <c r="BZ44" s="35"/>
      <c r="CA44" s="35"/>
      <c r="CB44" s="35"/>
      <c r="CC44" s="35"/>
      <c r="CD44" s="194"/>
      <c r="CE44" s="35"/>
      <c r="CF44" s="223"/>
      <c r="CI44" s="222"/>
      <c r="CJ44" s="35"/>
      <c r="CK44" s="35"/>
      <c r="CL44" s="35"/>
      <c r="CM44" s="35"/>
      <c r="CN44" s="194"/>
      <c r="CO44" s="35"/>
      <c r="CP44" s="223"/>
      <c r="CR44" s="222"/>
      <c r="CS44" s="35"/>
      <c r="CT44" s="35"/>
      <c r="CU44" s="35"/>
      <c r="CV44" s="35"/>
      <c r="CW44" s="194"/>
      <c r="CX44" s="35"/>
      <c r="CY44" s="223"/>
      <c r="DB44" s="222"/>
      <c r="DC44" s="35"/>
      <c r="DD44" s="35"/>
      <c r="DE44" s="35"/>
      <c r="DF44" s="35"/>
      <c r="DG44" s="194"/>
      <c r="DH44" s="35"/>
      <c r="DI44" s="223"/>
      <c r="DK44" s="35"/>
      <c r="DL44" s="35"/>
      <c r="DM44" s="35"/>
      <c r="DN44" s="35"/>
      <c r="DO44" s="35"/>
      <c r="DP44" s="194"/>
      <c r="DQ44" s="35"/>
      <c r="DR44" s="35"/>
      <c r="DU44" s="35"/>
      <c r="DV44" s="35"/>
      <c r="DW44" s="35"/>
      <c r="DX44" s="35"/>
      <c r="DY44" s="35"/>
      <c r="DZ44" s="194"/>
      <c r="EA44" s="35"/>
      <c r="EB44" s="35"/>
      <c r="ED44" s="93"/>
      <c r="EE44" s="35"/>
      <c r="EF44" s="35"/>
      <c r="EG44" s="35"/>
      <c r="EH44" s="35"/>
      <c r="EI44" s="194"/>
      <c r="EJ44" s="35"/>
      <c r="EK44" s="191"/>
      <c r="EN44" s="93"/>
      <c r="EO44" s="35"/>
      <c r="EP44" s="35"/>
      <c r="EQ44" s="35"/>
      <c r="ER44" s="35"/>
      <c r="ES44" s="194"/>
      <c r="ET44" s="35"/>
      <c r="EU44" s="191"/>
      <c r="EW44" s="93"/>
      <c r="EX44" s="35"/>
      <c r="EY44" s="35"/>
      <c r="EZ44" s="35"/>
      <c r="FA44" s="35"/>
      <c r="FB44" s="194"/>
      <c r="FC44" s="35"/>
      <c r="FD44" s="191"/>
      <c r="FG44" s="93"/>
      <c r="FH44" s="35"/>
      <c r="FI44" s="35"/>
      <c r="FJ44" s="35"/>
      <c r="FK44" s="35"/>
      <c r="FL44" s="194"/>
      <c r="FM44" s="35"/>
      <c r="FN44" s="191"/>
    </row>
    <row r="45" spans="1:170">
      <c r="A45" s="222"/>
      <c r="B45" s="35"/>
      <c r="C45" s="35"/>
      <c r="D45" s="1020"/>
      <c r="E45" s="1022" t="s">
        <v>14</v>
      </c>
      <c r="F45" s="1020"/>
      <c r="G45" s="35"/>
      <c r="H45" s="223"/>
      <c r="K45" s="222"/>
      <c r="L45" s="35"/>
      <c r="M45" s="35"/>
      <c r="N45" s="1020"/>
      <c r="O45" s="1022" t="s">
        <v>14</v>
      </c>
      <c r="P45" s="1020"/>
      <c r="Q45" s="35"/>
      <c r="R45" s="223"/>
      <c r="T45" s="222"/>
      <c r="U45" s="35"/>
      <c r="V45" s="35"/>
      <c r="W45" s="1020"/>
      <c r="X45" s="1022" t="s">
        <v>14</v>
      </c>
      <c r="Y45" s="1020"/>
      <c r="Z45" s="35"/>
      <c r="AA45" s="223"/>
      <c r="AD45" s="222"/>
      <c r="AE45" s="35"/>
      <c r="AF45" s="35"/>
      <c r="AG45" s="1020"/>
      <c r="AH45" s="1022" t="s">
        <v>14</v>
      </c>
      <c r="AI45" s="1020"/>
      <c r="AJ45" s="35"/>
      <c r="AK45" s="223"/>
      <c r="AM45" s="222"/>
      <c r="AN45" s="35"/>
      <c r="AO45" s="35"/>
      <c r="AP45" s="1020"/>
      <c r="AQ45" s="1022" t="s">
        <v>14</v>
      </c>
      <c r="AR45" s="1020"/>
      <c r="AS45" s="35"/>
      <c r="AT45" s="223"/>
      <c r="AW45" s="222"/>
      <c r="AX45" s="35"/>
      <c r="AY45" s="35"/>
      <c r="AZ45" s="1020"/>
      <c r="BA45" s="1022" t="s">
        <v>14</v>
      </c>
      <c r="BB45" s="1020"/>
      <c r="BC45" s="35"/>
      <c r="BD45" s="223"/>
      <c r="BF45" s="222"/>
      <c r="BG45" s="35"/>
      <c r="BH45" s="35"/>
      <c r="BI45" s="1020"/>
      <c r="BJ45" s="1022" t="s">
        <v>14</v>
      </c>
      <c r="BK45" s="1020"/>
      <c r="BL45" s="35"/>
      <c r="BM45" s="223"/>
      <c r="BP45" s="222"/>
      <c r="BQ45" s="35"/>
      <c r="BR45" s="35"/>
      <c r="BS45" s="1020"/>
      <c r="BT45" s="1022" t="s">
        <v>14</v>
      </c>
      <c r="BU45" s="1020"/>
      <c r="BV45" s="35"/>
      <c r="BW45" s="223"/>
      <c r="BY45" s="222"/>
      <c r="BZ45" s="35"/>
      <c r="CA45" s="35"/>
      <c r="CB45" s="1020"/>
      <c r="CC45" s="1022" t="s">
        <v>14</v>
      </c>
      <c r="CD45" s="1020"/>
      <c r="CE45" s="35"/>
      <c r="CF45" s="223"/>
      <c r="CI45" s="222"/>
      <c r="CJ45" s="35"/>
      <c r="CK45" s="35"/>
      <c r="CL45" s="1020"/>
      <c r="CM45" s="1022" t="s">
        <v>14</v>
      </c>
      <c r="CN45" s="1020"/>
      <c r="CO45" s="35"/>
      <c r="CP45" s="223"/>
      <c r="CR45" s="222"/>
      <c r="CS45" s="35"/>
      <c r="CT45" s="35"/>
      <c r="CU45" s="1020"/>
      <c r="CV45" s="1022" t="s">
        <v>14</v>
      </c>
      <c r="CW45" s="1020"/>
      <c r="CX45" s="35"/>
      <c r="CY45" s="223"/>
      <c r="DB45" s="222"/>
      <c r="DC45" s="35"/>
      <c r="DD45" s="35"/>
      <c r="DE45" s="1020"/>
      <c r="DF45" s="1022" t="s">
        <v>14</v>
      </c>
      <c r="DG45" s="1020"/>
      <c r="DH45" s="35"/>
      <c r="DI45" s="223"/>
      <c r="DK45" s="35"/>
      <c r="DL45" s="35"/>
      <c r="DM45" s="35"/>
      <c r="DN45" s="1020"/>
      <c r="DO45" s="1022" t="s">
        <v>14</v>
      </c>
      <c r="DP45" s="1020"/>
      <c r="DQ45" s="35"/>
      <c r="DR45" s="35"/>
      <c r="DU45" s="35"/>
      <c r="DV45" s="35"/>
      <c r="DW45" s="35"/>
      <c r="DX45" s="1020"/>
      <c r="DY45" s="1022" t="s">
        <v>14</v>
      </c>
      <c r="DZ45" s="1020"/>
      <c r="EA45" s="35"/>
      <c r="EB45" s="35"/>
      <c r="ED45" s="93"/>
      <c r="EE45" s="35"/>
      <c r="EF45" s="35"/>
      <c r="EG45" s="1020"/>
      <c r="EH45" s="1022" t="s">
        <v>14</v>
      </c>
      <c r="EI45" s="1020"/>
      <c r="EJ45" s="35"/>
      <c r="EK45" s="191"/>
      <c r="EN45" s="93"/>
      <c r="EO45" s="35"/>
      <c r="EP45" s="35"/>
      <c r="EQ45" s="1020"/>
      <c r="ER45" s="1022" t="s">
        <v>14</v>
      </c>
      <c r="ES45" s="1020"/>
      <c r="ET45" s="35"/>
      <c r="EU45" s="191"/>
      <c r="EW45" s="93"/>
      <c r="EX45" s="35"/>
      <c r="EY45" s="35"/>
      <c r="EZ45" s="1020"/>
      <c r="FA45" s="1022" t="s">
        <v>14</v>
      </c>
      <c r="FB45" s="1020"/>
      <c r="FC45" s="35"/>
      <c r="FD45" s="191"/>
      <c r="FG45" s="93"/>
      <c r="FH45" s="35"/>
      <c r="FI45" s="35"/>
      <c r="FJ45" s="1020"/>
      <c r="FK45" s="1022" t="s">
        <v>14</v>
      </c>
      <c r="FL45" s="1020"/>
      <c r="FM45" s="35"/>
      <c r="FN45" s="191"/>
    </row>
    <row r="46" spans="1:170">
      <c r="A46" s="222"/>
      <c r="B46" s="35" t="s">
        <v>57</v>
      </c>
      <c r="C46" s="35"/>
      <c r="D46" s="1021"/>
      <c r="E46" s="1022"/>
      <c r="F46" s="1021"/>
      <c r="G46" s="192"/>
      <c r="H46" s="224"/>
      <c r="K46" s="222"/>
      <c r="L46" s="35" t="s">
        <v>57</v>
      </c>
      <c r="M46" s="35"/>
      <c r="N46" s="1021"/>
      <c r="O46" s="1022"/>
      <c r="P46" s="1021"/>
      <c r="Q46" s="192"/>
      <c r="R46" s="224"/>
      <c r="T46" s="222"/>
      <c r="U46" s="35" t="s">
        <v>57</v>
      </c>
      <c r="V46" s="35"/>
      <c r="W46" s="1021"/>
      <c r="X46" s="1022"/>
      <c r="Y46" s="1021"/>
      <c r="Z46" s="192"/>
      <c r="AA46" s="224"/>
      <c r="AD46" s="222"/>
      <c r="AE46" s="35" t="s">
        <v>57</v>
      </c>
      <c r="AF46" s="35"/>
      <c r="AG46" s="1021"/>
      <c r="AH46" s="1022"/>
      <c r="AI46" s="1021"/>
      <c r="AJ46" s="192"/>
      <c r="AK46" s="224"/>
      <c r="AM46" s="222"/>
      <c r="AN46" s="35" t="s">
        <v>57</v>
      </c>
      <c r="AO46" s="35"/>
      <c r="AP46" s="1021"/>
      <c r="AQ46" s="1022"/>
      <c r="AR46" s="1021"/>
      <c r="AS46" s="192"/>
      <c r="AT46" s="224"/>
      <c r="AW46" s="222"/>
      <c r="AX46" s="35" t="s">
        <v>57</v>
      </c>
      <c r="AY46" s="35"/>
      <c r="AZ46" s="1021"/>
      <c r="BA46" s="1022"/>
      <c r="BB46" s="1021"/>
      <c r="BC46" s="192"/>
      <c r="BD46" s="224"/>
      <c r="BF46" s="222"/>
      <c r="BG46" s="35" t="s">
        <v>57</v>
      </c>
      <c r="BH46" s="35"/>
      <c r="BI46" s="1021"/>
      <c r="BJ46" s="1022"/>
      <c r="BK46" s="1021"/>
      <c r="BL46" s="192"/>
      <c r="BM46" s="224"/>
      <c r="BP46" s="222"/>
      <c r="BQ46" s="35" t="s">
        <v>57</v>
      </c>
      <c r="BR46" s="35"/>
      <c r="BS46" s="1021"/>
      <c r="BT46" s="1022"/>
      <c r="BU46" s="1021"/>
      <c r="BV46" s="192"/>
      <c r="BW46" s="224"/>
      <c r="BY46" s="222"/>
      <c r="BZ46" s="35" t="s">
        <v>57</v>
      </c>
      <c r="CA46" s="35"/>
      <c r="CB46" s="1021"/>
      <c r="CC46" s="1022"/>
      <c r="CD46" s="1021"/>
      <c r="CE46" s="192"/>
      <c r="CF46" s="224"/>
      <c r="CI46" s="222"/>
      <c r="CJ46" s="35" t="s">
        <v>57</v>
      </c>
      <c r="CK46" s="35"/>
      <c r="CL46" s="1021"/>
      <c r="CM46" s="1022"/>
      <c r="CN46" s="1021"/>
      <c r="CO46" s="192"/>
      <c r="CP46" s="224"/>
      <c r="CR46" s="222"/>
      <c r="CS46" s="35" t="s">
        <v>57</v>
      </c>
      <c r="CT46" s="35"/>
      <c r="CU46" s="1021"/>
      <c r="CV46" s="1022"/>
      <c r="CW46" s="1021"/>
      <c r="CX46" s="192"/>
      <c r="CY46" s="224"/>
      <c r="DB46" s="222"/>
      <c r="DC46" s="35" t="s">
        <v>57</v>
      </c>
      <c r="DD46" s="35"/>
      <c r="DE46" s="1021"/>
      <c r="DF46" s="1022"/>
      <c r="DG46" s="1021"/>
      <c r="DH46" s="192"/>
      <c r="DI46" s="224"/>
      <c r="DK46" s="35"/>
      <c r="DL46" s="35" t="s">
        <v>57</v>
      </c>
      <c r="DM46" s="35"/>
      <c r="DN46" s="1021"/>
      <c r="DO46" s="1022"/>
      <c r="DP46" s="1021"/>
      <c r="DQ46" s="192"/>
      <c r="DR46" s="192"/>
      <c r="DU46" s="35"/>
      <c r="DV46" s="35" t="s">
        <v>57</v>
      </c>
      <c r="DW46" s="35"/>
      <c r="DX46" s="1021"/>
      <c r="DY46" s="1022"/>
      <c r="DZ46" s="1021"/>
      <c r="EA46" s="192"/>
      <c r="EB46" s="192"/>
      <c r="ED46" s="93"/>
      <c r="EE46" s="35" t="s">
        <v>57</v>
      </c>
      <c r="EF46" s="35"/>
      <c r="EG46" s="1021"/>
      <c r="EH46" s="1022"/>
      <c r="EI46" s="1021"/>
      <c r="EJ46" s="192"/>
      <c r="EK46" s="193"/>
      <c r="EN46" s="93"/>
      <c r="EO46" s="35" t="s">
        <v>57</v>
      </c>
      <c r="EP46" s="35"/>
      <c r="EQ46" s="1021"/>
      <c r="ER46" s="1022"/>
      <c r="ES46" s="1021"/>
      <c r="ET46" s="192"/>
      <c r="EU46" s="193"/>
      <c r="EW46" s="93"/>
      <c r="EX46" s="35" t="s">
        <v>57</v>
      </c>
      <c r="EY46" s="35"/>
      <c r="EZ46" s="1021"/>
      <c r="FA46" s="1022"/>
      <c r="FB46" s="1021"/>
      <c r="FC46" s="192"/>
      <c r="FD46" s="193"/>
      <c r="FG46" s="93"/>
      <c r="FH46" s="35" t="s">
        <v>57</v>
      </c>
      <c r="FI46" s="35"/>
      <c r="FJ46" s="1021"/>
      <c r="FK46" s="1022"/>
      <c r="FL46" s="1021"/>
      <c r="FM46" s="192"/>
      <c r="FN46" s="193"/>
    </row>
    <row r="47" spans="1:170">
      <c r="A47" s="222"/>
      <c r="B47" s="35"/>
      <c r="C47" s="35"/>
      <c r="D47" s="35"/>
      <c r="E47" s="35"/>
      <c r="F47" s="35"/>
      <c r="G47" s="35"/>
      <c r="H47" s="223"/>
      <c r="K47" s="222"/>
      <c r="L47" s="35"/>
      <c r="M47" s="35"/>
      <c r="N47" s="35"/>
      <c r="O47" s="35"/>
      <c r="P47" s="35"/>
      <c r="Q47" s="35"/>
      <c r="R47" s="223"/>
      <c r="T47" s="222"/>
      <c r="U47" s="35"/>
      <c r="V47" s="35"/>
      <c r="W47" s="35"/>
      <c r="X47" s="35"/>
      <c r="Y47" s="35"/>
      <c r="Z47" s="35"/>
      <c r="AA47" s="223"/>
      <c r="AD47" s="222"/>
      <c r="AE47" s="35"/>
      <c r="AF47" s="35"/>
      <c r="AG47" s="35"/>
      <c r="AH47" s="35"/>
      <c r="AI47" s="35"/>
      <c r="AJ47" s="35"/>
      <c r="AK47" s="223"/>
      <c r="AM47" s="222"/>
      <c r="AN47" s="35"/>
      <c r="AO47" s="35"/>
      <c r="AP47" s="35"/>
      <c r="AQ47" s="35"/>
      <c r="AR47" s="35"/>
      <c r="AS47" s="35"/>
      <c r="AT47" s="223"/>
      <c r="AW47" s="222"/>
      <c r="AX47" s="35"/>
      <c r="AY47" s="35"/>
      <c r="AZ47" s="35"/>
      <c r="BA47" s="35"/>
      <c r="BB47" s="35"/>
      <c r="BC47" s="35"/>
      <c r="BD47" s="223"/>
      <c r="BF47" s="222"/>
      <c r="BG47" s="35"/>
      <c r="BH47" s="35"/>
      <c r="BI47" s="35"/>
      <c r="BJ47" s="35"/>
      <c r="BK47" s="35"/>
      <c r="BL47" s="35"/>
      <c r="BM47" s="223"/>
      <c r="BP47" s="222"/>
      <c r="BQ47" s="35"/>
      <c r="BR47" s="35"/>
      <c r="BS47" s="35"/>
      <c r="BT47" s="35"/>
      <c r="BU47" s="35"/>
      <c r="BV47" s="35"/>
      <c r="BW47" s="223"/>
      <c r="BY47" s="222"/>
      <c r="BZ47" s="35"/>
      <c r="CA47" s="35"/>
      <c r="CB47" s="35"/>
      <c r="CC47" s="35"/>
      <c r="CD47" s="35"/>
      <c r="CE47" s="35"/>
      <c r="CF47" s="223"/>
      <c r="CI47" s="222"/>
      <c r="CJ47" s="35"/>
      <c r="CK47" s="35"/>
      <c r="CL47" s="35"/>
      <c r="CM47" s="35"/>
      <c r="CN47" s="35"/>
      <c r="CO47" s="35"/>
      <c r="CP47" s="223"/>
      <c r="CR47" s="222"/>
      <c r="CS47" s="35"/>
      <c r="CT47" s="35"/>
      <c r="CU47" s="35"/>
      <c r="CV47" s="35"/>
      <c r="CW47" s="35"/>
      <c r="CX47" s="35"/>
      <c r="CY47" s="223"/>
      <c r="DB47" s="222"/>
      <c r="DC47" s="35"/>
      <c r="DD47" s="35"/>
      <c r="DE47" s="35"/>
      <c r="DF47" s="35"/>
      <c r="DG47" s="35"/>
      <c r="DH47" s="35"/>
      <c r="DI47" s="223"/>
      <c r="DK47" s="35"/>
      <c r="DL47" s="35"/>
      <c r="DM47" s="35"/>
      <c r="DN47" s="35"/>
      <c r="DO47" s="35"/>
      <c r="DP47" s="35"/>
      <c r="DQ47" s="35"/>
      <c r="DR47" s="35"/>
      <c r="DU47" s="35"/>
      <c r="DV47" s="35"/>
      <c r="DW47" s="35"/>
      <c r="DX47" s="35"/>
      <c r="DY47" s="35"/>
      <c r="DZ47" s="35"/>
      <c r="EA47" s="35"/>
      <c r="EB47" s="35"/>
      <c r="ED47" s="93"/>
      <c r="EE47" s="35"/>
      <c r="EF47" s="35"/>
      <c r="EG47" s="35"/>
      <c r="EH47" s="35"/>
      <c r="EI47" s="35"/>
      <c r="EJ47" s="35"/>
      <c r="EK47" s="191"/>
      <c r="EN47" s="93"/>
      <c r="EO47" s="35"/>
      <c r="EP47" s="35"/>
      <c r="EQ47" s="35"/>
      <c r="ER47" s="35"/>
      <c r="ES47" s="35"/>
      <c r="ET47" s="35"/>
      <c r="EU47" s="191"/>
      <c r="EW47" s="93"/>
      <c r="EX47" s="35"/>
      <c r="EY47" s="35"/>
      <c r="EZ47" s="35"/>
      <c r="FA47" s="35"/>
      <c r="FB47" s="35"/>
      <c r="FC47" s="35"/>
      <c r="FD47" s="191"/>
      <c r="FG47" s="93"/>
      <c r="FH47" s="35"/>
      <c r="FI47" s="35"/>
      <c r="FJ47" s="35"/>
      <c r="FK47" s="35"/>
      <c r="FL47" s="35"/>
      <c r="FM47" s="35"/>
      <c r="FN47" s="191"/>
    </row>
    <row r="48" spans="1:170" ht="21">
      <c r="A48" s="222"/>
      <c r="B48" s="35"/>
      <c r="C48" s="35"/>
      <c r="D48" s="35"/>
      <c r="E48" s="1019" t="s">
        <v>58</v>
      </c>
      <c r="F48" s="1019"/>
      <c r="G48" s="201">
        <f>scheidsrechters!B47</f>
        <v>3</v>
      </c>
      <c r="H48" s="225"/>
      <c r="K48" s="222"/>
      <c r="L48" s="35"/>
      <c r="M48" s="35"/>
      <c r="N48" s="35"/>
      <c r="O48" s="1019" t="s">
        <v>58</v>
      </c>
      <c r="P48" s="1019"/>
      <c r="Q48" s="201">
        <f>scheidsrechters!B47</f>
        <v>3</v>
      </c>
      <c r="R48" s="225"/>
      <c r="T48" s="222"/>
      <c r="U48" s="35"/>
      <c r="V48" s="35"/>
      <c r="W48" s="35"/>
      <c r="X48" s="1019" t="s">
        <v>58</v>
      </c>
      <c r="Y48" s="1019"/>
      <c r="Z48" s="201">
        <f>scheidsrechters!B18</f>
        <v>3</v>
      </c>
      <c r="AA48" s="225"/>
      <c r="AD48" s="222"/>
      <c r="AE48" s="35"/>
      <c r="AF48" s="35"/>
      <c r="AG48" s="35"/>
      <c r="AH48" s="1019" t="s">
        <v>58</v>
      </c>
      <c r="AI48" s="1019"/>
      <c r="AJ48" s="201">
        <f>scheidsrechters!B50</f>
        <v>3</v>
      </c>
      <c r="AK48" s="225"/>
      <c r="AM48" s="222"/>
      <c r="AN48" s="35"/>
      <c r="AO48" s="35"/>
      <c r="AP48" s="35"/>
      <c r="AQ48" s="1019" t="s">
        <v>58</v>
      </c>
      <c r="AR48" s="1019"/>
      <c r="AS48" s="201">
        <f>scheidsrechters!B21</f>
        <v>3</v>
      </c>
      <c r="AT48" s="225"/>
      <c r="AW48" s="222"/>
      <c r="AX48" s="35"/>
      <c r="AY48" s="35"/>
      <c r="AZ48" s="35"/>
      <c r="BA48" s="1019" t="s">
        <v>58</v>
      </c>
      <c r="BB48" s="1019"/>
      <c r="BC48" s="201">
        <f>scheidsrechters!B53</f>
        <v>3</v>
      </c>
      <c r="BD48" s="225"/>
      <c r="BF48" s="222"/>
      <c r="BG48" s="35"/>
      <c r="BH48" s="35"/>
      <c r="BI48" s="35"/>
      <c r="BJ48" s="1019" t="s">
        <v>58</v>
      </c>
      <c r="BK48" s="1019"/>
      <c r="BL48" s="201">
        <f>scheidsrechters!B56</f>
        <v>3</v>
      </c>
      <c r="BM48" s="225"/>
      <c r="BP48" s="222"/>
      <c r="BQ48" s="35"/>
      <c r="BR48" s="35"/>
      <c r="BS48" s="35"/>
      <c r="BT48" s="1019" t="s">
        <v>58</v>
      </c>
      <c r="BU48" s="1019"/>
      <c r="BV48" s="201">
        <f>scheidsrechters!B24</f>
        <v>3</v>
      </c>
      <c r="BW48" s="225"/>
      <c r="BY48" s="222"/>
      <c r="BZ48" s="35"/>
      <c r="CA48" s="35"/>
      <c r="CB48" s="35"/>
      <c r="CC48" s="1019" t="s">
        <v>58</v>
      </c>
      <c r="CD48" s="1019"/>
      <c r="CE48" s="201">
        <f>scheidsrechters!B59</f>
        <v>3</v>
      </c>
      <c r="CF48" s="225"/>
      <c r="CI48" s="222"/>
      <c r="CJ48" s="35"/>
      <c r="CK48" s="35"/>
      <c r="CL48" s="35"/>
      <c r="CM48" s="1019" t="s">
        <v>58</v>
      </c>
      <c r="CN48" s="1019"/>
      <c r="CO48" s="201">
        <f>scheidsrechters!B27</f>
        <v>3</v>
      </c>
      <c r="CP48" s="225"/>
      <c r="CR48" s="222"/>
      <c r="CS48" s="35"/>
      <c r="CT48" s="35"/>
      <c r="CU48" s="35"/>
      <c r="CV48" s="1019" t="s">
        <v>58</v>
      </c>
      <c r="CW48" s="1019"/>
      <c r="CX48" s="201">
        <f>scheidsrechters!B72</f>
        <v>3</v>
      </c>
      <c r="CY48" s="225"/>
      <c r="DB48" s="222"/>
      <c r="DC48" s="35"/>
      <c r="DD48" s="35"/>
      <c r="DE48" s="35"/>
      <c r="DF48" s="1019" t="s">
        <v>58</v>
      </c>
      <c r="DG48" s="1019"/>
      <c r="DH48" s="257">
        <f>scheidsrechters!B81</f>
        <v>1</v>
      </c>
      <c r="DI48" s="225"/>
      <c r="DK48" s="35"/>
      <c r="DL48" s="35"/>
      <c r="DM48" s="35"/>
      <c r="DN48" s="35"/>
      <c r="DO48" s="1019" t="s">
        <v>58</v>
      </c>
      <c r="DP48" s="1019"/>
      <c r="DQ48" s="201"/>
      <c r="DR48" s="189"/>
      <c r="DU48" s="35"/>
      <c r="DV48" s="35"/>
      <c r="DW48" s="35"/>
      <c r="DX48" s="35"/>
      <c r="DY48" s="1019" t="s">
        <v>58</v>
      </c>
      <c r="DZ48" s="1019"/>
      <c r="EA48" s="201"/>
      <c r="EB48" s="189"/>
      <c r="ED48" s="93"/>
      <c r="EE48" s="35"/>
      <c r="EF48" s="35"/>
      <c r="EG48" s="35"/>
      <c r="EH48" s="1019" t="s">
        <v>58</v>
      </c>
      <c r="EI48" s="1019"/>
      <c r="EJ48" s="201"/>
      <c r="EK48" s="190"/>
      <c r="EN48" s="93"/>
      <c r="EO48" s="35"/>
      <c r="EP48" s="35"/>
      <c r="EQ48" s="35"/>
      <c r="ER48" s="1019" t="s">
        <v>58</v>
      </c>
      <c r="ES48" s="1019"/>
      <c r="ET48" s="201"/>
      <c r="EU48" s="190"/>
      <c r="EW48" s="93"/>
      <c r="EX48" s="35"/>
      <c r="EY48" s="35"/>
      <c r="EZ48" s="35"/>
      <c r="FA48" s="1019" t="s">
        <v>58</v>
      </c>
      <c r="FB48" s="1019"/>
      <c r="FC48" s="201">
        <f>scheidsrechters!EX47</f>
        <v>0</v>
      </c>
      <c r="FD48" s="190"/>
      <c r="FG48" s="93"/>
      <c r="FH48" s="35"/>
      <c r="FI48" s="35"/>
      <c r="FJ48" s="35"/>
      <c r="FK48" s="1019" t="s">
        <v>58</v>
      </c>
      <c r="FL48" s="1019"/>
      <c r="FM48" s="201">
        <f>scheidsrechters!EX47</f>
        <v>0</v>
      </c>
      <c r="FN48" s="190"/>
    </row>
    <row r="49" spans="1:170" ht="13.5" thickBot="1">
      <c r="A49" s="226"/>
      <c r="B49" s="227"/>
      <c r="C49" s="227"/>
      <c r="D49" s="227"/>
      <c r="E49" s="227"/>
      <c r="F49" s="227"/>
      <c r="G49" s="227"/>
      <c r="H49" s="228"/>
      <c r="K49" s="226"/>
      <c r="L49" s="227"/>
      <c r="M49" s="227"/>
      <c r="N49" s="227"/>
      <c r="O49" s="227"/>
      <c r="P49" s="227"/>
      <c r="Q49" s="227"/>
      <c r="R49" s="228"/>
      <c r="T49" s="226"/>
      <c r="U49" s="227"/>
      <c r="V49" s="227"/>
      <c r="W49" s="227"/>
      <c r="X49" s="227"/>
      <c r="Y49" s="227"/>
      <c r="Z49" s="227"/>
      <c r="AA49" s="228"/>
      <c r="AD49" s="226"/>
      <c r="AE49" s="227"/>
      <c r="AF49" s="227"/>
      <c r="AG49" s="227"/>
      <c r="AH49" s="227"/>
      <c r="AI49" s="227"/>
      <c r="AJ49" s="227"/>
      <c r="AK49" s="228"/>
      <c r="AM49" s="226"/>
      <c r="AN49" s="227"/>
      <c r="AO49" s="227"/>
      <c r="AP49" s="227"/>
      <c r="AQ49" s="227"/>
      <c r="AR49" s="227"/>
      <c r="AS49" s="227"/>
      <c r="AT49" s="228"/>
      <c r="AW49" s="226"/>
      <c r="AX49" s="227"/>
      <c r="AY49" s="227"/>
      <c r="AZ49" s="227"/>
      <c r="BA49" s="227"/>
      <c r="BB49" s="227"/>
      <c r="BC49" s="227"/>
      <c r="BD49" s="228"/>
      <c r="BF49" s="226"/>
      <c r="BG49" s="227"/>
      <c r="BH49" s="227"/>
      <c r="BI49" s="227"/>
      <c r="BJ49" s="227"/>
      <c r="BK49" s="227"/>
      <c r="BL49" s="227"/>
      <c r="BM49" s="228"/>
      <c r="BP49" s="226"/>
      <c r="BQ49" s="227"/>
      <c r="BR49" s="227"/>
      <c r="BS49" s="227"/>
      <c r="BT49" s="227"/>
      <c r="BU49" s="227"/>
      <c r="BV49" s="227"/>
      <c r="BW49" s="228"/>
      <c r="BY49" s="226"/>
      <c r="BZ49" s="227"/>
      <c r="CA49" s="227"/>
      <c r="CB49" s="227"/>
      <c r="CC49" s="227"/>
      <c r="CD49" s="227"/>
      <c r="CE49" s="227"/>
      <c r="CF49" s="228"/>
      <c r="CI49" s="226"/>
      <c r="CJ49" s="227"/>
      <c r="CK49" s="227"/>
      <c r="CL49" s="227"/>
      <c r="CM49" s="227"/>
      <c r="CN49" s="227"/>
      <c r="CO49" s="227"/>
      <c r="CP49" s="228"/>
      <c r="CR49" s="226"/>
      <c r="CS49" s="227"/>
      <c r="CT49" s="227"/>
      <c r="CU49" s="227"/>
      <c r="CV49" s="227"/>
      <c r="CW49" s="227"/>
      <c r="CX49" s="227"/>
      <c r="CY49" s="228"/>
      <c r="DB49" s="226"/>
      <c r="DC49" s="227"/>
      <c r="DD49" s="227"/>
      <c r="DE49" s="227"/>
      <c r="DF49" s="227"/>
      <c r="DG49" s="227"/>
      <c r="DH49" s="227"/>
      <c r="DI49" s="228"/>
      <c r="DK49" s="35"/>
      <c r="DL49" s="35"/>
      <c r="DM49" s="35"/>
      <c r="DN49" s="35"/>
      <c r="DO49" s="35"/>
      <c r="DP49" s="35"/>
      <c r="DQ49" s="35"/>
      <c r="DR49" s="35"/>
      <c r="DU49" s="35"/>
      <c r="DV49" s="35"/>
      <c r="DW49" s="35"/>
      <c r="DX49" s="35"/>
      <c r="DY49" s="35"/>
      <c r="DZ49" s="35"/>
      <c r="EA49" s="35"/>
      <c r="EB49" s="35"/>
      <c r="ED49" s="196"/>
      <c r="EE49" s="197"/>
      <c r="EF49" s="197"/>
      <c r="EG49" s="197"/>
      <c r="EH49" s="197"/>
      <c r="EI49" s="197"/>
      <c r="EJ49" s="197"/>
      <c r="EK49" s="198"/>
      <c r="EN49" s="196"/>
      <c r="EO49" s="197"/>
      <c r="EP49" s="197"/>
      <c r="EQ49" s="197"/>
      <c r="ER49" s="197"/>
      <c r="ES49" s="197"/>
      <c r="ET49" s="197"/>
      <c r="EU49" s="198"/>
      <c r="EW49" s="196"/>
      <c r="EX49" s="197"/>
      <c r="EY49" s="197"/>
      <c r="EZ49" s="197"/>
      <c r="FA49" s="197"/>
      <c r="FB49" s="197"/>
      <c r="FC49" s="197"/>
      <c r="FD49" s="198"/>
      <c r="FG49" s="196"/>
      <c r="FH49" s="197"/>
      <c r="FI49" s="197"/>
      <c r="FJ49" s="197"/>
      <c r="FK49" s="197"/>
      <c r="FL49" s="197"/>
      <c r="FM49" s="197"/>
      <c r="FN49" s="198"/>
    </row>
    <row r="52" spans="1:170">
      <c r="CE52" s="35"/>
    </row>
  </sheetData>
  <mergeCells count="533">
    <mergeCell ref="U24:V24"/>
    <mergeCell ref="W24:Y24"/>
    <mergeCell ref="AE24:AF24"/>
    <mergeCell ref="P29:P30"/>
    <mergeCell ref="B27:D27"/>
    <mergeCell ref="D24:F24"/>
    <mergeCell ref="O32:P32"/>
    <mergeCell ref="U27:W27"/>
    <mergeCell ref="AE27:AG27"/>
    <mergeCell ref="W29:W30"/>
    <mergeCell ref="X29:X30"/>
    <mergeCell ref="Y29:Y30"/>
    <mergeCell ref="AG29:AG30"/>
    <mergeCell ref="L27:N27"/>
    <mergeCell ref="K21:N21"/>
    <mergeCell ref="B24:C24"/>
    <mergeCell ref="O37:R37"/>
    <mergeCell ref="L8:M8"/>
    <mergeCell ref="N8:P8"/>
    <mergeCell ref="F11:H11"/>
    <mergeCell ref="P11:R11"/>
    <mergeCell ref="O16:P16"/>
    <mergeCell ref="E21:H21"/>
    <mergeCell ref="A21:D21"/>
    <mergeCell ref="E16:F16"/>
    <mergeCell ref="D29:D30"/>
    <mergeCell ref="F29:F30"/>
    <mergeCell ref="N29:N30"/>
    <mergeCell ref="O21:R21"/>
    <mergeCell ref="B8:C8"/>
    <mergeCell ref="O29:O30"/>
    <mergeCell ref="L24:M24"/>
    <mergeCell ref="N24:P24"/>
    <mergeCell ref="E37:H37"/>
    <mergeCell ref="K37:N37"/>
    <mergeCell ref="D40:F40"/>
    <mergeCell ref="N40:P40"/>
    <mergeCell ref="A37:D37"/>
    <mergeCell ref="P43:Q43"/>
    <mergeCell ref="B43:D43"/>
    <mergeCell ref="E32:F32"/>
    <mergeCell ref="E29:E30"/>
    <mergeCell ref="B40:C40"/>
    <mergeCell ref="L40:M40"/>
    <mergeCell ref="E48:F48"/>
    <mergeCell ref="O48:P48"/>
    <mergeCell ref="P45:P46"/>
    <mergeCell ref="F45:F46"/>
    <mergeCell ref="D45:D46"/>
    <mergeCell ref="E45:E46"/>
    <mergeCell ref="N45:N46"/>
    <mergeCell ref="O45:O46"/>
    <mergeCell ref="F43:H43"/>
    <mergeCell ref="L43:N43"/>
    <mergeCell ref="V1:Y1"/>
    <mergeCell ref="AF1:AI1"/>
    <mergeCell ref="T5:W5"/>
    <mergeCell ref="X5:AA5"/>
    <mergeCell ref="AD5:AG5"/>
    <mergeCell ref="AH5:AK5"/>
    <mergeCell ref="AG13:AG14"/>
    <mergeCell ref="E5:H5"/>
    <mergeCell ref="N13:N14"/>
    <mergeCell ref="O13:O14"/>
    <mergeCell ref="P13:P14"/>
    <mergeCell ref="D8:F8"/>
    <mergeCell ref="E13:E14"/>
    <mergeCell ref="F13:F14"/>
    <mergeCell ref="B11:D11"/>
    <mergeCell ref="L11:N11"/>
    <mergeCell ref="C1:F1"/>
    <mergeCell ref="M1:P1"/>
    <mergeCell ref="O5:R5"/>
    <mergeCell ref="A5:D5"/>
    <mergeCell ref="K5:N5"/>
    <mergeCell ref="U11:W11"/>
    <mergeCell ref="U43:W43"/>
    <mergeCell ref="Y43:AA43"/>
    <mergeCell ref="AE43:AG43"/>
    <mergeCell ref="W45:W46"/>
    <mergeCell ref="X45:X46"/>
    <mergeCell ref="Y45:Y46"/>
    <mergeCell ref="AG45:AG46"/>
    <mergeCell ref="W8:Y8"/>
    <mergeCell ref="AE8:AF8"/>
    <mergeCell ref="X16:Y16"/>
    <mergeCell ref="T21:W21"/>
    <mergeCell ref="X21:AA21"/>
    <mergeCell ref="AD21:AG21"/>
    <mergeCell ref="U8:V8"/>
    <mergeCell ref="U40:V40"/>
    <mergeCell ref="W40:Y40"/>
    <mergeCell ref="AE40:AF40"/>
    <mergeCell ref="AG40:AI40"/>
    <mergeCell ref="AH16:AI16"/>
    <mergeCell ref="AH21:AK21"/>
    <mergeCell ref="AG24:AI24"/>
    <mergeCell ref="AH37:AK37"/>
    <mergeCell ref="AI29:AI30"/>
    <mergeCell ref="T37:W37"/>
    <mergeCell ref="X48:Y48"/>
    <mergeCell ref="AH48:AI48"/>
    <mergeCell ref="AO2:AR2"/>
    <mergeCell ref="AN11:AP11"/>
    <mergeCell ref="AR11:AT11"/>
    <mergeCell ref="AM21:AP21"/>
    <mergeCell ref="AQ21:AT21"/>
    <mergeCell ref="AQ32:AR32"/>
    <mergeCell ref="AN43:AP43"/>
    <mergeCell ref="AR43:AT43"/>
    <mergeCell ref="AH45:AH46"/>
    <mergeCell ref="AI45:AI46"/>
    <mergeCell ref="AD37:AG37"/>
    <mergeCell ref="AH29:AH30"/>
    <mergeCell ref="X32:Y32"/>
    <mergeCell ref="AH32:AI32"/>
    <mergeCell ref="Y11:AA11"/>
    <mergeCell ref="AE11:AG11"/>
    <mergeCell ref="AI11:AK11"/>
    <mergeCell ref="X13:X14"/>
    <mergeCell ref="Y13:Y14"/>
    <mergeCell ref="AH13:AH14"/>
    <mergeCell ref="AI13:AI14"/>
    <mergeCell ref="AG8:AI8"/>
    <mergeCell ref="X37:AA37"/>
    <mergeCell ref="AY2:BB2"/>
    <mergeCell ref="AM5:AP5"/>
    <mergeCell ref="AQ5:AT5"/>
    <mergeCell ref="AW5:AZ5"/>
    <mergeCell ref="BA5:BD5"/>
    <mergeCell ref="AN8:AO8"/>
    <mergeCell ref="AP8:AR8"/>
    <mergeCell ref="AX8:AY8"/>
    <mergeCell ref="AZ8:BB8"/>
    <mergeCell ref="AN24:AO24"/>
    <mergeCell ref="AP24:AR24"/>
    <mergeCell ref="AX24:AY24"/>
    <mergeCell ref="AZ24:BB24"/>
    <mergeCell ref="AX11:AZ11"/>
    <mergeCell ref="BB11:BD11"/>
    <mergeCell ref="AQ13:AQ14"/>
    <mergeCell ref="AR13:AR14"/>
    <mergeCell ref="AZ13:AZ14"/>
    <mergeCell ref="BA13:BA14"/>
    <mergeCell ref="BB13:BB14"/>
    <mergeCell ref="AN27:AP27"/>
    <mergeCell ref="AX27:AZ27"/>
    <mergeCell ref="AP45:AP46"/>
    <mergeCell ref="AQ45:AQ46"/>
    <mergeCell ref="AR45:AR46"/>
    <mergeCell ref="AZ45:AZ46"/>
    <mergeCell ref="BA45:BA46"/>
    <mergeCell ref="BA29:BA30"/>
    <mergeCell ref="BA32:BB32"/>
    <mergeCell ref="AM37:AP37"/>
    <mergeCell ref="AQ37:AT37"/>
    <mergeCell ref="AW37:AZ37"/>
    <mergeCell ref="AP29:AP30"/>
    <mergeCell ref="AQ29:AQ30"/>
    <mergeCell ref="AR29:AR30"/>
    <mergeCell ref="AZ29:AZ30"/>
    <mergeCell ref="AN40:AO40"/>
    <mergeCell ref="AP40:AR40"/>
    <mergeCell ref="AX40:AY40"/>
    <mergeCell ref="AZ40:BB40"/>
    <mergeCell ref="AX43:AZ43"/>
    <mergeCell ref="BB29:BB30"/>
    <mergeCell ref="BA37:BD37"/>
    <mergeCell ref="BB45:BB46"/>
    <mergeCell ref="AQ48:AR48"/>
    <mergeCell ref="BA48:BB48"/>
    <mergeCell ref="BH2:BK2"/>
    <mergeCell ref="BR2:BU2"/>
    <mergeCell ref="BF5:BI5"/>
    <mergeCell ref="BJ5:BM5"/>
    <mergeCell ref="BP5:BS5"/>
    <mergeCell ref="BT5:BW5"/>
    <mergeCell ref="BU11:BW11"/>
    <mergeCell ref="AQ16:AR16"/>
    <mergeCell ref="BA16:BB16"/>
    <mergeCell ref="AW21:AZ21"/>
    <mergeCell ref="BA21:BD21"/>
    <mergeCell ref="BG8:BH8"/>
    <mergeCell ref="BI8:BK8"/>
    <mergeCell ref="BQ8:BR8"/>
    <mergeCell ref="BS8:BU8"/>
    <mergeCell ref="BT13:BT14"/>
    <mergeCell ref="BG11:BI11"/>
    <mergeCell ref="BK11:BM11"/>
    <mergeCell ref="BQ11:BS11"/>
    <mergeCell ref="BU13:BU14"/>
    <mergeCell ref="BJ13:BJ14"/>
    <mergeCell ref="BG27:BI27"/>
    <mergeCell ref="BQ27:BS27"/>
    <mergeCell ref="BI29:BI30"/>
    <mergeCell ref="BJ29:BJ30"/>
    <mergeCell ref="BK29:BK30"/>
    <mergeCell ref="BS29:BS30"/>
    <mergeCell ref="BS13:BS14"/>
    <mergeCell ref="BG24:BH24"/>
    <mergeCell ref="BI24:BK24"/>
    <mergeCell ref="BQ24:BR24"/>
    <mergeCell ref="BS24:BU24"/>
    <mergeCell ref="BJ16:BK16"/>
    <mergeCell ref="BT16:BU16"/>
    <mergeCell ref="BF21:BI21"/>
    <mergeCell ref="BJ21:BM21"/>
    <mergeCell ref="BP21:BS21"/>
    <mergeCell ref="BT21:BW21"/>
    <mergeCell ref="BG40:BH40"/>
    <mergeCell ref="BI40:BK40"/>
    <mergeCell ref="BQ40:BR40"/>
    <mergeCell ref="BS40:BU40"/>
    <mergeCell ref="BG43:BI43"/>
    <mergeCell ref="BK43:BM43"/>
    <mergeCell ref="BQ43:BS43"/>
    <mergeCell ref="BF37:BI37"/>
    <mergeCell ref="BJ37:BM37"/>
    <mergeCell ref="BP37:BS37"/>
    <mergeCell ref="BT37:BW37"/>
    <mergeCell ref="BI45:BI46"/>
    <mergeCell ref="BJ45:BJ46"/>
    <mergeCell ref="BK45:BK46"/>
    <mergeCell ref="BS45:BS46"/>
    <mergeCell ref="BT45:BT46"/>
    <mergeCell ref="BU45:BU46"/>
    <mergeCell ref="BT29:BT30"/>
    <mergeCell ref="BU29:BU30"/>
    <mergeCell ref="BJ32:BK32"/>
    <mergeCell ref="BJ48:BK48"/>
    <mergeCell ref="BT48:BU48"/>
    <mergeCell ref="CN11:CP11"/>
    <mergeCell ref="BT32:BU32"/>
    <mergeCell ref="BK27:BM27"/>
    <mergeCell ref="BK13:BK14"/>
    <mergeCell ref="CA2:CD2"/>
    <mergeCell ref="CK2:CN2"/>
    <mergeCell ref="BY5:CB5"/>
    <mergeCell ref="CC5:CF5"/>
    <mergeCell ref="CI5:CL5"/>
    <mergeCell ref="CM5:CP5"/>
    <mergeCell ref="BZ8:CA8"/>
    <mergeCell ref="CB8:CD8"/>
    <mergeCell ref="CJ8:CK8"/>
    <mergeCell ref="CL8:CN8"/>
    <mergeCell ref="CM13:CM14"/>
    <mergeCell ref="BZ11:CB11"/>
    <mergeCell ref="CD11:CF11"/>
    <mergeCell ref="CJ11:CL11"/>
    <mergeCell ref="CN13:CN14"/>
    <mergeCell ref="CC13:CC14"/>
    <mergeCell ref="CD13:CD14"/>
    <mergeCell ref="CB29:CB30"/>
    <mergeCell ref="CC29:CC30"/>
    <mergeCell ref="CD29:CD30"/>
    <mergeCell ref="CL29:CL30"/>
    <mergeCell ref="CM29:CM30"/>
    <mergeCell ref="CN29:CN30"/>
    <mergeCell ref="CL13:CL14"/>
    <mergeCell ref="BZ24:CA24"/>
    <mergeCell ref="CB24:CD24"/>
    <mergeCell ref="CJ24:CK24"/>
    <mergeCell ref="CL24:CN24"/>
    <mergeCell ref="BZ27:CB27"/>
    <mergeCell ref="CJ27:CL27"/>
    <mergeCell ref="CB13:CB14"/>
    <mergeCell ref="CC16:CD16"/>
    <mergeCell ref="CM16:CN16"/>
    <mergeCell ref="BY21:CB21"/>
    <mergeCell ref="CC21:CF21"/>
    <mergeCell ref="CI21:CL21"/>
    <mergeCell ref="CM21:CP21"/>
    <mergeCell ref="CT2:CW2"/>
    <mergeCell ref="DD2:DG2"/>
    <mergeCell ref="CR5:CU5"/>
    <mergeCell ref="CV5:CY5"/>
    <mergeCell ref="DB5:DE5"/>
    <mergeCell ref="DF5:DI5"/>
    <mergeCell ref="CS8:CT8"/>
    <mergeCell ref="CB45:CB46"/>
    <mergeCell ref="CC45:CC46"/>
    <mergeCell ref="CD45:CD46"/>
    <mergeCell ref="CL45:CL46"/>
    <mergeCell ref="CM45:CM46"/>
    <mergeCell ref="CN45:CN46"/>
    <mergeCell ref="CC32:CD32"/>
    <mergeCell ref="CM32:CN32"/>
    <mergeCell ref="BY37:CB37"/>
    <mergeCell ref="BZ40:CA40"/>
    <mergeCell ref="CB40:CD40"/>
    <mergeCell ref="CJ40:CK40"/>
    <mergeCell ref="CL40:CN40"/>
    <mergeCell ref="BZ43:CB43"/>
    <mergeCell ref="CD43:CF43"/>
    <mergeCell ref="CJ43:CL43"/>
    <mergeCell ref="CM37:CP37"/>
    <mergeCell ref="DC11:DE11"/>
    <mergeCell ref="DG13:DG14"/>
    <mergeCell ref="CV13:CV14"/>
    <mergeCell ref="CW13:CW14"/>
    <mergeCell ref="CC48:CD48"/>
    <mergeCell ref="CM48:CN48"/>
    <mergeCell ref="DG11:DI11"/>
    <mergeCell ref="CC37:CF37"/>
    <mergeCell ref="CI37:CL37"/>
    <mergeCell ref="CS24:CT24"/>
    <mergeCell ref="DC24:DD24"/>
    <mergeCell ref="DE24:DG24"/>
    <mergeCell ref="CS27:CU27"/>
    <mergeCell ref="DC27:DE27"/>
    <mergeCell ref="DG27:DI27"/>
    <mergeCell ref="CU13:CU14"/>
    <mergeCell ref="CV16:CW16"/>
    <mergeCell ref="DF16:DG16"/>
    <mergeCell ref="CR21:CU21"/>
    <mergeCell ref="CV21:CY21"/>
    <mergeCell ref="DB21:DE21"/>
    <mergeCell ref="DF21:DI21"/>
    <mergeCell ref="DF13:DF14"/>
    <mergeCell ref="CR37:CU37"/>
    <mergeCell ref="CV37:CY37"/>
    <mergeCell ref="DB37:DE37"/>
    <mergeCell ref="DF37:DI37"/>
    <mergeCell ref="CU29:CU30"/>
    <mergeCell ref="CV29:CV30"/>
    <mergeCell ref="CW29:CW30"/>
    <mergeCell ref="DE29:DE30"/>
    <mergeCell ref="DF29:DF30"/>
    <mergeCell ref="DG29:DG30"/>
    <mergeCell ref="CU45:CU46"/>
    <mergeCell ref="CV45:CV46"/>
    <mergeCell ref="CW45:CW46"/>
    <mergeCell ref="DE45:DE46"/>
    <mergeCell ref="DF45:DF46"/>
    <mergeCell ref="DG45:DG46"/>
    <mergeCell ref="CS40:CT40"/>
    <mergeCell ref="CU40:CW40"/>
    <mergeCell ref="DC40:DD40"/>
    <mergeCell ref="DE40:DG40"/>
    <mergeCell ref="CS43:CU43"/>
    <mergeCell ref="CW43:CY43"/>
    <mergeCell ref="DC43:DE43"/>
    <mergeCell ref="DG43:DI43"/>
    <mergeCell ref="DL11:DN11"/>
    <mergeCell ref="DP11:DR11"/>
    <mergeCell ref="DV11:DX11"/>
    <mergeCell ref="DZ13:DZ14"/>
    <mergeCell ref="DO13:DO14"/>
    <mergeCell ref="DP13:DP14"/>
    <mergeCell ref="CV48:CW48"/>
    <mergeCell ref="DF48:DG48"/>
    <mergeCell ref="DM2:DP2"/>
    <mergeCell ref="DW2:DZ2"/>
    <mergeCell ref="DK5:DN5"/>
    <mergeCell ref="DO5:DR5"/>
    <mergeCell ref="DU5:DX5"/>
    <mergeCell ref="DY5:EB5"/>
    <mergeCell ref="DZ11:EB11"/>
    <mergeCell ref="DL8:DM8"/>
    <mergeCell ref="CV32:CW32"/>
    <mergeCell ref="DF32:DG32"/>
    <mergeCell ref="DE13:DE14"/>
    <mergeCell ref="CU8:CW8"/>
    <mergeCell ref="DC8:DD8"/>
    <mergeCell ref="DE8:DG8"/>
    <mergeCell ref="CS11:CU11"/>
    <mergeCell ref="CW11:CY11"/>
    <mergeCell ref="DN45:DN46"/>
    <mergeCell ref="DO45:DO46"/>
    <mergeCell ref="DP45:DP46"/>
    <mergeCell ref="DX45:DX46"/>
    <mergeCell ref="DY45:DY46"/>
    <mergeCell ref="DZ45:DZ46"/>
    <mergeCell ref="DX24:DZ24"/>
    <mergeCell ref="DL27:DN27"/>
    <mergeCell ref="DV27:DX27"/>
    <mergeCell ref="DP27:DR27"/>
    <mergeCell ref="DZ27:EB27"/>
    <mergeCell ref="DL40:DM40"/>
    <mergeCell ref="DN40:DP40"/>
    <mergeCell ref="DV40:DW40"/>
    <mergeCell ref="DX40:DZ40"/>
    <mergeCell ref="DN29:DN30"/>
    <mergeCell ref="DO32:DP32"/>
    <mergeCell ref="DY32:DZ32"/>
    <mergeCell ref="DK37:DN37"/>
    <mergeCell ref="DO37:DR37"/>
    <mergeCell ref="DU37:DX37"/>
    <mergeCell ref="DY37:EB37"/>
    <mergeCell ref="DL24:DM24"/>
    <mergeCell ref="DN24:DP24"/>
    <mergeCell ref="EF2:EI2"/>
    <mergeCell ref="EP2:ES2"/>
    <mergeCell ref="ED5:EG5"/>
    <mergeCell ref="EH5:EK5"/>
    <mergeCell ref="EN5:EQ5"/>
    <mergeCell ref="ER5:EU5"/>
    <mergeCell ref="ES11:EU11"/>
    <mergeCell ref="EE8:EF8"/>
    <mergeCell ref="DL43:DN43"/>
    <mergeCell ref="DP43:DR43"/>
    <mergeCell ref="DV43:DX43"/>
    <mergeCell ref="DZ43:EA43"/>
    <mergeCell ref="DX13:DX14"/>
    <mergeCell ref="DV24:DW24"/>
    <mergeCell ref="DO16:DP16"/>
    <mergeCell ref="DY16:DZ16"/>
    <mergeCell ref="DK21:DN21"/>
    <mergeCell ref="DO21:DR21"/>
    <mergeCell ref="DU21:DX21"/>
    <mergeCell ref="DY21:EB21"/>
    <mergeCell ref="DN8:DP8"/>
    <mergeCell ref="DV8:DW8"/>
    <mergeCell ref="DX8:DZ8"/>
    <mergeCell ref="DY13:DY14"/>
    <mergeCell ref="EG24:EI24"/>
    <mergeCell ref="EO24:EP24"/>
    <mergeCell ref="EQ24:ES24"/>
    <mergeCell ref="EE27:EG27"/>
    <mergeCell ref="EG8:EI8"/>
    <mergeCell ref="EO8:EP8"/>
    <mergeCell ref="EQ8:ES8"/>
    <mergeCell ref="ER13:ER14"/>
    <mergeCell ref="EE11:EG11"/>
    <mergeCell ref="EI11:EK11"/>
    <mergeCell ref="EO11:EQ11"/>
    <mergeCell ref="ES13:ES14"/>
    <mergeCell ref="EH13:EH14"/>
    <mergeCell ref="EI13:EI14"/>
    <mergeCell ref="EQ13:EQ14"/>
    <mergeCell ref="EH16:EI16"/>
    <mergeCell ref="ER16:ES16"/>
    <mergeCell ref="ED21:EG21"/>
    <mergeCell ref="EH21:EK21"/>
    <mergeCell ref="EN21:EQ21"/>
    <mergeCell ref="ER21:EU21"/>
    <mergeCell ref="EI27:EK27"/>
    <mergeCell ref="EE24:EF24"/>
    <mergeCell ref="EO27:EQ27"/>
    <mergeCell ref="EH32:EI32"/>
    <mergeCell ref="EQ29:EQ30"/>
    <mergeCell ref="ER29:ER30"/>
    <mergeCell ref="ES29:ES30"/>
    <mergeCell ref="ER32:ES32"/>
    <mergeCell ref="ED37:EG37"/>
    <mergeCell ref="EH37:EK37"/>
    <mergeCell ref="EN37:EQ37"/>
    <mergeCell ref="ER37:EU37"/>
    <mergeCell ref="FH8:FI8"/>
    <mergeCell ref="FJ8:FL8"/>
    <mergeCell ref="EX11:EZ11"/>
    <mergeCell ref="FB11:FD11"/>
    <mergeCell ref="FH11:FJ11"/>
    <mergeCell ref="FL11:FN11"/>
    <mergeCell ref="EH48:EI48"/>
    <mergeCell ref="ER48:ES48"/>
    <mergeCell ref="EY2:FB2"/>
    <mergeCell ref="FI2:FL2"/>
    <mergeCell ref="EW5:EZ5"/>
    <mergeCell ref="FA5:FD5"/>
    <mergeCell ref="FG5:FJ5"/>
    <mergeCell ref="FK5:FN5"/>
    <mergeCell ref="EX8:EY8"/>
    <mergeCell ref="EZ8:FB8"/>
    <mergeCell ref="EI43:EK43"/>
    <mergeCell ref="EO43:EQ43"/>
    <mergeCell ref="ES43:ET43"/>
    <mergeCell ref="EH45:EH46"/>
    <mergeCell ref="EI45:EI46"/>
    <mergeCell ref="EQ45:EQ46"/>
    <mergeCell ref="ER45:ER46"/>
    <mergeCell ref="ES45:ES46"/>
    <mergeCell ref="FL13:FL14"/>
    <mergeCell ref="FA16:FB16"/>
    <mergeCell ref="FA13:FA14"/>
    <mergeCell ref="FB13:FB14"/>
    <mergeCell ref="FJ13:FJ14"/>
    <mergeCell ref="FK13:FK14"/>
    <mergeCell ref="FG37:FJ37"/>
    <mergeCell ref="FK37:FN37"/>
    <mergeCell ref="EX27:EZ27"/>
    <mergeCell ref="FH27:FJ27"/>
    <mergeCell ref="EZ29:EZ30"/>
    <mergeCell ref="FA29:FA30"/>
    <mergeCell ref="FB29:FB30"/>
    <mergeCell ref="FJ29:FJ30"/>
    <mergeCell ref="FK29:FK30"/>
    <mergeCell ref="FL29:FL30"/>
    <mergeCell ref="FK16:FL16"/>
    <mergeCell ref="EW21:EZ21"/>
    <mergeCell ref="FA21:FD21"/>
    <mergeCell ref="FG21:FJ21"/>
    <mergeCell ref="FK21:FN21"/>
    <mergeCell ref="FK32:FL32"/>
    <mergeCell ref="EX24:EY24"/>
    <mergeCell ref="EZ24:FB24"/>
    <mergeCell ref="DO29:DO30"/>
    <mergeCell ref="DP29:DP30"/>
    <mergeCell ref="DX29:DX30"/>
    <mergeCell ref="DY29:DY30"/>
    <mergeCell ref="DZ29:DZ30"/>
    <mergeCell ref="FA48:FB48"/>
    <mergeCell ref="EX40:EY40"/>
    <mergeCell ref="EZ40:FB40"/>
    <mergeCell ref="EW37:EZ37"/>
    <mergeCell ref="FA37:FD37"/>
    <mergeCell ref="FA32:FB32"/>
    <mergeCell ref="EE43:EG43"/>
    <mergeCell ref="EG45:EG46"/>
    <mergeCell ref="DO48:DP48"/>
    <mergeCell ref="DY48:DZ48"/>
    <mergeCell ref="EX43:EZ43"/>
    <mergeCell ref="FB43:FD43"/>
    <mergeCell ref="EE40:EF40"/>
    <mergeCell ref="EG40:EI40"/>
    <mergeCell ref="EO40:EP40"/>
    <mergeCell ref="EQ40:ES40"/>
    <mergeCell ref="EG29:EG30"/>
    <mergeCell ref="EH29:EH30"/>
    <mergeCell ref="EI29:EI30"/>
    <mergeCell ref="FK48:FL48"/>
    <mergeCell ref="EZ45:EZ46"/>
    <mergeCell ref="FA45:FA46"/>
    <mergeCell ref="FB45:FB46"/>
    <mergeCell ref="FJ45:FJ46"/>
    <mergeCell ref="FK45:FK46"/>
    <mergeCell ref="FL45:FL46"/>
    <mergeCell ref="FH24:FI24"/>
    <mergeCell ref="FJ24:FL24"/>
    <mergeCell ref="FH40:FI40"/>
    <mergeCell ref="FJ40:FL40"/>
    <mergeCell ref="FH43:FJ43"/>
    <mergeCell ref="FL43:FM43"/>
  </mergeCells>
  <phoneticPr fontId="80" type="noConversion"/>
  <printOptions horizontalCentered="1" verticalCentered="1"/>
  <pageMargins left="0.19685039370078741" right="0" top="0.35433070866141736" bottom="0.35433070866141736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workbookViewId="0">
      <selection activeCell="Q42" sqref="Q42"/>
    </sheetView>
  </sheetViews>
  <sheetFormatPr defaultRowHeight="12.75"/>
  <cols>
    <col min="1" max="1" width="12.7109375" customWidth="1"/>
    <col min="2" max="2" width="18.140625" customWidth="1"/>
    <col min="3" max="3" width="14.140625" customWidth="1"/>
    <col min="4" max="4" width="10.28515625" customWidth="1"/>
    <col min="8" max="8" width="4.140625" customWidth="1"/>
    <col min="9" max="9" width="10.28515625" customWidth="1"/>
    <col min="10" max="10" width="11.28515625" customWidth="1"/>
    <col min="11" max="11" width="10.5703125" customWidth="1"/>
    <col min="12" max="12" width="9.5703125" customWidth="1"/>
    <col min="13" max="13" width="10.5703125" customWidth="1"/>
  </cols>
  <sheetData>
    <row r="1" spans="1:18" ht="23.25">
      <c r="A1" s="997" t="s">
        <v>28</v>
      </c>
      <c r="B1" s="998"/>
      <c r="C1" s="998"/>
      <c r="D1" s="998"/>
      <c r="E1" s="998"/>
      <c r="F1" s="998"/>
      <c r="G1" s="998"/>
      <c r="H1" s="998"/>
      <c r="I1" s="998"/>
      <c r="J1" s="998"/>
      <c r="K1" s="999"/>
    </row>
    <row r="2" spans="1:18" ht="15">
      <c r="A2" s="2"/>
      <c r="B2" s="4" t="s">
        <v>0</v>
      </c>
      <c r="C2" s="4"/>
      <c r="D2" s="5"/>
      <c r="E2" s="5"/>
      <c r="F2" s="4"/>
      <c r="G2" s="4"/>
      <c r="H2" s="6"/>
      <c r="I2" s="4"/>
      <c r="J2" s="7"/>
      <c r="K2" s="2"/>
      <c r="N2" s="35"/>
      <c r="O2" s="35"/>
      <c r="P2" s="35"/>
    </row>
    <row r="3" spans="1:18" ht="15.75">
      <c r="A3" s="36"/>
      <c r="B3" s="36"/>
      <c r="C3" s="209"/>
      <c r="D3" s="209"/>
      <c r="E3" s="209"/>
      <c r="F3" s="209"/>
      <c r="G3" s="209"/>
      <c r="H3" s="985"/>
      <c r="I3" s="985"/>
      <c r="J3" s="211"/>
      <c r="K3" s="39"/>
      <c r="N3" s="2"/>
      <c r="O3" s="35"/>
      <c r="P3" s="35"/>
    </row>
    <row r="4" spans="1:18" ht="15.75" customHeight="1">
      <c r="A4" s="300" t="s">
        <v>53</v>
      </c>
      <c r="B4" s="300" t="s">
        <v>126</v>
      </c>
      <c r="C4" s="300" t="s">
        <v>127</v>
      </c>
      <c r="D4" s="300" t="s">
        <v>137</v>
      </c>
      <c r="E4" s="1053" t="s">
        <v>138</v>
      </c>
      <c r="F4" s="1054"/>
      <c r="G4" s="1054"/>
      <c r="H4" s="1055"/>
      <c r="I4" s="301" t="s">
        <v>128</v>
      </c>
      <c r="J4" s="301" t="s">
        <v>129</v>
      </c>
      <c r="K4" s="301" t="s">
        <v>130</v>
      </c>
      <c r="L4" s="302" t="s">
        <v>131</v>
      </c>
      <c r="M4" s="302" t="s">
        <v>132</v>
      </c>
      <c r="N4" s="2"/>
      <c r="O4" s="35"/>
      <c r="P4" s="35"/>
      <c r="R4" s="35"/>
    </row>
    <row r="5" spans="1:18" ht="15.75" customHeight="1">
      <c r="A5" s="299">
        <v>5</v>
      </c>
      <c r="B5" s="298" t="s">
        <v>133</v>
      </c>
      <c r="C5" s="74"/>
      <c r="D5" s="96"/>
      <c r="E5" s="277" t="str">
        <f>'Poule A'!A5</f>
        <v>AZ</v>
      </c>
      <c r="F5" s="303"/>
      <c r="G5" s="303"/>
      <c r="H5" s="276"/>
      <c r="I5" s="106" t="str">
        <f>A14</f>
        <v>za 10.00</v>
      </c>
      <c r="J5" s="106" t="str">
        <f>A17</f>
        <v>za 12.00</v>
      </c>
      <c r="K5" s="106" t="str">
        <f>A20</f>
        <v>za 14.00</v>
      </c>
      <c r="L5" s="305" t="str">
        <f>A22</f>
        <v>zo 10.45</v>
      </c>
      <c r="M5" s="305" t="str">
        <f>A25</f>
        <v>zo 12.15</v>
      </c>
      <c r="N5" s="2"/>
      <c r="O5" s="35"/>
      <c r="P5" s="35"/>
      <c r="R5" s="35"/>
    </row>
    <row r="6" spans="1:18" ht="15.75" customHeight="1">
      <c r="A6" s="299">
        <v>6</v>
      </c>
      <c r="B6" s="298" t="s">
        <v>46</v>
      </c>
      <c r="C6" s="96"/>
      <c r="D6" s="96"/>
      <c r="E6" s="277" t="str">
        <f>'Poule A'!A6</f>
        <v>Roda JC</v>
      </c>
      <c r="F6" s="303"/>
      <c r="G6" s="303"/>
      <c r="H6" s="276"/>
      <c r="I6" s="106" t="str">
        <f>A13</f>
        <v>za 10.00</v>
      </c>
      <c r="J6" s="106" t="str">
        <f>A18</f>
        <v>za 12.00</v>
      </c>
      <c r="K6" s="106" t="str">
        <f>A20</f>
        <v>za 14.00</v>
      </c>
      <c r="L6" s="305" t="str">
        <f>A22</f>
        <v>zo 10.45</v>
      </c>
      <c r="M6" s="305" t="str">
        <f>A25</f>
        <v>zo 12.15</v>
      </c>
      <c r="N6" s="2"/>
      <c r="O6" s="35"/>
      <c r="P6" s="35"/>
      <c r="R6" s="2"/>
    </row>
    <row r="7" spans="1:18" ht="15">
      <c r="A7" s="299">
        <v>3</v>
      </c>
      <c r="B7" s="298" t="s">
        <v>142</v>
      </c>
      <c r="C7" s="96"/>
      <c r="D7" s="96"/>
      <c r="E7" s="311" t="str">
        <f>'Poule A'!A7</f>
        <v>NAC Breda</v>
      </c>
      <c r="F7" s="303"/>
      <c r="G7" s="303"/>
      <c r="H7" s="276"/>
      <c r="I7" s="106" t="str">
        <f>A15</f>
        <v>za 10.00</v>
      </c>
      <c r="J7" s="106" t="str">
        <f>A16</f>
        <v>za 12.00</v>
      </c>
      <c r="K7" s="106" t="str">
        <f>A20</f>
        <v>za 14.00</v>
      </c>
      <c r="L7" s="305" t="str">
        <f>A22</f>
        <v>zo 10.45</v>
      </c>
      <c r="M7" s="305" t="str">
        <f>A25</f>
        <v>zo 12.15</v>
      </c>
      <c r="N7" s="2"/>
      <c r="O7" s="35"/>
      <c r="P7" s="35"/>
      <c r="R7" s="2"/>
    </row>
    <row r="8" spans="1:18" ht="15">
      <c r="A8" s="299">
        <v>4</v>
      </c>
      <c r="B8" s="298" t="s">
        <v>135</v>
      </c>
      <c r="C8" s="96"/>
      <c r="D8" s="96"/>
      <c r="E8" s="277" t="str">
        <f>'Poule A'!A8</f>
        <v>Fortuna Sittard</v>
      </c>
      <c r="F8" s="303"/>
      <c r="G8" s="303"/>
      <c r="H8" s="276"/>
      <c r="I8" s="106" t="str">
        <f>A15</f>
        <v>za 10.00</v>
      </c>
      <c r="J8" s="106" t="str">
        <f>A16</f>
        <v>za 12.00</v>
      </c>
      <c r="K8" s="106" t="str">
        <f>A20</f>
        <v>za 14.00</v>
      </c>
      <c r="L8" s="305" t="str">
        <f>A22</f>
        <v>zo 10.45</v>
      </c>
      <c r="M8" s="305" t="str">
        <f>A25</f>
        <v>zo 12.15</v>
      </c>
      <c r="N8" s="2"/>
      <c r="O8" s="35"/>
      <c r="P8" s="35"/>
      <c r="R8" s="2"/>
    </row>
    <row r="9" spans="1:18" ht="15.75" customHeight="1">
      <c r="A9" s="299">
        <v>7</v>
      </c>
      <c r="B9" s="298" t="s">
        <v>152</v>
      </c>
      <c r="C9" s="96"/>
      <c r="D9" s="96"/>
      <c r="E9" s="278" t="str">
        <f>'Poule A'!A9</f>
        <v>RC Genk</v>
      </c>
      <c r="F9" s="304"/>
      <c r="G9" s="304"/>
      <c r="H9" s="279"/>
      <c r="I9" s="106" t="str">
        <f>A13</f>
        <v>za 10.00</v>
      </c>
      <c r="J9" s="106" t="str">
        <f>A16</f>
        <v>za 12.00</v>
      </c>
      <c r="K9" s="106" t="str">
        <f>A19</f>
        <v>za 14.00</v>
      </c>
      <c r="L9" s="305" t="str">
        <f>A22</f>
        <v>zo 10.45</v>
      </c>
      <c r="M9" s="305" t="str">
        <f>A25</f>
        <v>zo 12.15</v>
      </c>
      <c r="N9" s="2"/>
      <c r="O9" s="35"/>
      <c r="P9" s="35"/>
      <c r="R9" s="2"/>
    </row>
    <row r="10" spans="1:18" ht="15.75" customHeight="1">
      <c r="A10" s="299">
        <v>8</v>
      </c>
      <c r="B10" s="298" t="s">
        <v>136</v>
      </c>
      <c r="C10" s="96"/>
      <c r="D10" s="96"/>
      <c r="E10" s="277" t="str">
        <f>'Poule A'!A10</f>
        <v>CVV Vriendenschaar</v>
      </c>
      <c r="F10" s="303"/>
      <c r="G10" s="303"/>
      <c r="H10" s="276"/>
      <c r="I10" s="106" t="str">
        <f>A14</f>
        <v>za 10.00</v>
      </c>
      <c r="J10" s="106" t="str">
        <f>A16</f>
        <v>za 12.00</v>
      </c>
      <c r="K10" s="106" t="str">
        <f>A20</f>
        <v>za 14.00</v>
      </c>
      <c r="L10" s="305" t="str">
        <f>A22</f>
        <v>zo 10.45</v>
      </c>
      <c r="M10" s="305" t="str">
        <f>A25</f>
        <v>zo 12.15</v>
      </c>
      <c r="N10" s="2"/>
      <c r="R10" s="2"/>
    </row>
    <row r="11" spans="1:18" ht="15">
      <c r="N11" s="2"/>
      <c r="R11" s="2"/>
    </row>
    <row r="12" spans="1:18" ht="16.5" thickBot="1">
      <c r="A12" s="314" t="s">
        <v>11</v>
      </c>
      <c r="B12" s="315" t="s">
        <v>12</v>
      </c>
      <c r="C12" s="141" t="s">
        <v>2</v>
      </c>
      <c r="D12" s="316"/>
      <c r="E12" s="143"/>
      <c r="F12" s="141" t="s">
        <v>2</v>
      </c>
      <c r="G12" s="142"/>
      <c r="H12" s="143"/>
      <c r="I12" s="317"/>
      <c r="J12" s="318" t="s">
        <v>13</v>
      </c>
      <c r="K12" s="297"/>
      <c r="L12" s="1052" t="s">
        <v>38</v>
      </c>
      <c r="M12" s="1052"/>
      <c r="N12" s="1052"/>
    </row>
    <row r="13" spans="1:18" ht="15">
      <c r="A13" s="319" t="s">
        <v>39</v>
      </c>
      <c r="B13" s="320">
        <v>1</v>
      </c>
      <c r="C13" s="321" t="str">
        <f>E5</f>
        <v>AZ</v>
      </c>
      <c r="D13" s="322"/>
      <c r="E13" s="322"/>
      <c r="F13" s="323" t="str">
        <f>E10</f>
        <v>CVV Vriendenschaar</v>
      </c>
      <c r="G13" s="322"/>
      <c r="H13" s="324"/>
      <c r="I13" s="325"/>
      <c r="J13" s="325" t="s">
        <v>14</v>
      </c>
      <c r="K13" s="320"/>
      <c r="L13" s="1048" t="s">
        <v>145</v>
      </c>
      <c r="M13" s="1048"/>
      <c r="N13" s="1049"/>
    </row>
    <row r="14" spans="1:18" ht="15">
      <c r="A14" s="326" t="s">
        <v>39</v>
      </c>
      <c r="B14" s="310">
        <v>2</v>
      </c>
      <c r="C14" s="15" t="str">
        <f>E6</f>
        <v>Roda JC</v>
      </c>
      <c r="D14" s="27"/>
      <c r="E14" s="16"/>
      <c r="F14" s="28" t="str">
        <f>E8</f>
        <v>Fortuna Sittard</v>
      </c>
      <c r="G14" s="29"/>
      <c r="H14" s="71"/>
      <c r="I14" s="310"/>
      <c r="J14" s="95" t="s">
        <v>14</v>
      </c>
      <c r="K14" s="310"/>
      <c r="L14" s="1050" t="s">
        <v>121</v>
      </c>
      <c r="M14" s="1050"/>
      <c r="N14" s="1051"/>
    </row>
    <row r="15" spans="1:18" ht="15.75" thickBot="1">
      <c r="A15" s="327" t="s">
        <v>39</v>
      </c>
      <c r="B15" s="328">
        <v>3</v>
      </c>
      <c r="C15" s="329" t="str">
        <f>E7</f>
        <v>NAC Breda</v>
      </c>
      <c r="D15" s="330"/>
      <c r="E15" s="331"/>
      <c r="F15" s="332" t="str">
        <f>E9</f>
        <v>RC Genk</v>
      </c>
      <c r="G15" s="330"/>
      <c r="H15" s="333"/>
      <c r="I15" s="328"/>
      <c r="J15" s="334" t="s">
        <v>14</v>
      </c>
      <c r="K15" s="328"/>
      <c r="L15" s="1046" t="s">
        <v>122</v>
      </c>
      <c r="M15" s="1046"/>
      <c r="N15" s="1047"/>
    </row>
    <row r="16" spans="1:18" ht="15">
      <c r="A16" s="319" t="s">
        <v>40</v>
      </c>
      <c r="B16" s="320">
        <v>1</v>
      </c>
      <c r="C16" s="323" t="str">
        <f>E10</f>
        <v>CVV Vriendenschaar</v>
      </c>
      <c r="D16" s="322"/>
      <c r="E16" s="322"/>
      <c r="F16" s="323" t="str">
        <f>E8</f>
        <v>Fortuna Sittard</v>
      </c>
      <c r="G16" s="322"/>
      <c r="H16" s="324"/>
      <c r="I16" s="325"/>
      <c r="J16" s="325" t="s">
        <v>14</v>
      </c>
      <c r="K16" s="320"/>
      <c r="L16" s="1048" t="s">
        <v>122</v>
      </c>
      <c r="M16" s="1048"/>
      <c r="N16" s="1049"/>
    </row>
    <row r="17" spans="1:14" ht="15">
      <c r="A17" s="326" t="s">
        <v>40</v>
      </c>
      <c r="B17" s="310">
        <v>2</v>
      </c>
      <c r="C17" s="10" t="str">
        <f>E9</f>
        <v>RC Genk</v>
      </c>
      <c r="D17" s="27"/>
      <c r="E17" s="16"/>
      <c r="F17" s="10" t="str">
        <f>E5</f>
        <v>AZ</v>
      </c>
      <c r="G17" s="39"/>
      <c r="H17" s="72"/>
      <c r="I17" s="310"/>
      <c r="J17" s="95" t="s">
        <v>14</v>
      </c>
      <c r="K17" s="310"/>
      <c r="L17" s="1050" t="s">
        <v>121</v>
      </c>
      <c r="M17" s="1050"/>
      <c r="N17" s="1051"/>
    </row>
    <row r="18" spans="1:14" ht="15.75" thickBot="1">
      <c r="A18" s="327" t="s">
        <v>40</v>
      </c>
      <c r="B18" s="328">
        <v>3</v>
      </c>
      <c r="C18" s="332" t="str">
        <f>E6</f>
        <v>Roda JC</v>
      </c>
      <c r="D18" s="61"/>
      <c r="E18" s="61"/>
      <c r="F18" s="332" t="str">
        <f>E7</f>
        <v>NAC Breda</v>
      </c>
      <c r="G18" s="330"/>
      <c r="H18" s="333"/>
      <c r="I18" s="334"/>
      <c r="J18" s="334" t="s">
        <v>14</v>
      </c>
      <c r="K18" s="328"/>
      <c r="L18" s="1046" t="s">
        <v>145</v>
      </c>
      <c r="M18" s="1046"/>
      <c r="N18" s="1047"/>
    </row>
    <row r="19" spans="1:14" ht="15">
      <c r="A19" s="335" t="s">
        <v>41</v>
      </c>
      <c r="B19" s="336">
        <v>1</v>
      </c>
      <c r="C19" s="337" t="str">
        <f>E9</f>
        <v>RC Genk</v>
      </c>
      <c r="D19" s="338"/>
      <c r="E19" s="339"/>
      <c r="F19" s="337" t="str">
        <f>E6</f>
        <v>Roda JC</v>
      </c>
      <c r="G19" s="338"/>
      <c r="H19" s="339"/>
      <c r="I19" s="325"/>
      <c r="J19" s="325" t="s">
        <v>14</v>
      </c>
      <c r="K19" s="320"/>
      <c r="L19" s="1048" t="s">
        <v>122</v>
      </c>
      <c r="M19" s="1048"/>
      <c r="N19" s="1049"/>
    </row>
    <row r="20" spans="1:14" ht="15">
      <c r="A20" s="340" t="s">
        <v>41</v>
      </c>
      <c r="B20" s="74">
        <v>2</v>
      </c>
      <c r="C20" s="15" t="str">
        <f>E7</f>
        <v>NAC Breda</v>
      </c>
      <c r="D20" s="27"/>
      <c r="E20" s="16"/>
      <c r="F20" s="15" t="str">
        <f>E10</f>
        <v>CVV Vriendenschaar</v>
      </c>
      <c r="G20" s="27"/>
      <c r="H20" s="16"/>
      <c r="I20" s="310"/>
      <c r="J20" s="95" t="s">
        <v>14</v>
      </c>
      <c r="K20" s="310"/>
      <c r="L20" s="1050" t="s">
        <v>121</v>
      </c>
      <c r="M20" s="1050"/>
      <c r="N20" s="1051"/>
    </row>
    <row r="21" spans="1:14" ht="15.75" thickBot="1">
      <c r="A21" s="341" t="s">
        <v>41</v>
      </c>
      <c r="B21" s="342">
        <v>3</v>
      </c>
      <c r="C21" s="332" t="str">
        <f>E8</f>
        <v>Fortuna Sittard</v>
      </c>
      <c r="D21" s="330"/>
      <c r="E21" s="331"/>
      <c r="F21" s="332" t="str">
        <f>E5</f>
        <v>AZ</v>
      </c>
      <c r="G21" s="330"/>
      <c r="H21" s="331"/>
      <c r="I21" s="328"/>
      <c r="J21" s="334" t="s">
        <v>14</v>
      </c>
      <c r="K21" s="328"/>
      <c r="L21" s="1046" t="s">
        <v>145</v>
      </c>
      <c r="M21" s="1046"/>
      <c r="N21" s="1047"/>
    </row>
    <row r="22" spans="1:14" ht="15">
      <c r="A22" s="335" t="s">
        <v>20</v>
      </c>
      <c r="B22" s="336">
        <v>1</v>
      </c>
      <c r="C22" s="323" t="str">
        <f>E5</f>
        <v>AZ</v>
      </c>
      <c r="D22" s="322"/>
      <c r="E22" s="343"/>
      <c r="F22" s="323" t="str">
        <f>E7</f>
        <v>NAC Breda</v>
      </c>
      <c r="G22" s="322"/>
      <c r="H22" s="343"/>
      <c r="I22" s="325"/>
      <c r="J22" s="325" t="s">
        <v>14</v>
      </c>
      <c r="K22" s="320"/>
      <c r="L22" s="1048" t="s">
        <v>123</v>
      </c>
      <c r="M22" s="1048"/>
      <c r="N22" s="1049"/>
    </row>
    <row r="23" spans="1:14" ht="15">
      <c r="A23" s="340" t="s">
        <v>20</v>
      </c>
      <c r="B23" s="74">
        <v>2</v>
      </c>
      <c r="C23" s="15" t="str">
        <f>E8</f>
        <v>Fortuna Sittard</v>
      </c>
      <c r="D23" s="27"/>
      <c r="E23" s="16"/>
      <c r="F23" s="15" t="str">
        <f>E9</f>
        <v>RC Genk</v>
      </c>
      <c r="G23" s="27"/>
      <c r="H23" s="16"/>
      <c r="I23" s="310"/>
      <c r="J23" s="95" t="s">
        <v>14</v>
      </c>
      <c r="K23" s="310"/>
      <c r="L23" s="1050" t="s">
        <v>124</v>
      </c>
      <c r="M23" s="1050"/>
      <c r="N23" s="1051"/>
    </row>
    <row r="24" spans="1:14" ht="15.75" thickBot="1">
      <c r="A24" s="341" t="s">
        <v>20</v>
      </c>
      <c r="B24" s="342">
        <v>3</v>
      </c>
      <c r="C24" s="332" t="str">
        <f>E10</f>
        <v>CVV Vriendenschaar</v>
      </c>
      <c r="D24" s="330"/>
      <c r="E24" s="331"/>
      <c r="F24" s="332" t="str">
        <f>E6</f>
        <v>Roda JC</v>
      </c>
      <c r="G24" s="330"/>
      <c r="H24" s="331"/>
      <c r="I24" s="334"/>
      <c r="J24" s="334" t="s">
        <v>14</v>
      </c>
      <c r="K24" s="328"/>
      <c r="L24" s="1046" t="s">
        <v>125</v>
      </c>
      <c r="M24" s="1046"/>
      <c r="N24" s="1047"/>
    </row>
    <row r="25" spans="1:14" ht="15">
      <c r="A25" s="335" t="s">
        <v>21</v>
      </c>
      <c r="B25" s="336">
        <v>1</v>
      </c>
      <c r="C25" s="323" t="str">
        <f>E9</f>
        <v>RC Genk</v>
      </c>
      <c r="D25" s="322"/>
      <c r="E25" s="343"/>
      <c r="F25" s="323" t="str">
        <f>E10</f>
        <v>CVV Vriendenschaar</v>
      </c>
      <c r="G25" s="322"/>
      <c r="H25" s="343"/>
      <c r="I25" s="325"/>
      <c r="J25" s="325" t="s">
        <v>14</v>
      </c>
      <c r="K25" s="320"/>
      <c r="L25" s="1048" t="s">
        <v>123</v>
      </c>
      <c r="M25" s="1048"/>
      <c r="N25" s="1049"/>
    </row>
    <row r="26" spans="1:14" ht="15">
      <c r="A26" s="340" t="s">
        <v>21</v>
      </c>
      <c r="B26" s="74">
        <v>2</v>
      </c>
      <c r="C26" s="15" t="str">
        <f>E6</f>
        <v>Roda JC</v>
      </c>
      <c r="D26" s="27"/>
      <c r="E26" s="16"/>
      <c r="F26" s="15" t="str">
        <f>E5</f>
        <v>AZ</v>
      </c>
      <c r="G26" s="27"/>
      <c r="H26" s="16"/>
      <c r="I26" s="310"/>
      <c r="J26" s="95" t="s">
        <v>14</v>
      </c>
      <c r="K26" s="310"/>
      <c r="L26" s="1050" t="s">
        <v>124</v>
      </c>
      <c r="M26" s="1050"/>
      <c r="N26" s="1051"/>
    </row>
    <row r="27" spans="1:14" ht="15.75" thickBot="1">
      <c r="A27" s="341" t="s">
        <v>21</v>
      </c>
      <c r="B27" s="342">
        <v>3</v>
      </c>
      <c r="C27" s="332" t="str">
        <f>E7</f>
        <v>NAC Breda</v>
      </c>
      <c r="D27" s="330"/>
      <c r="E27" s="331"/>
      <c r="F27" s="332" t="str">
        <f>E8</f>
        <v>Fortuna Sittard</v>
      </c>
      <c r="G27" s="330"/>
      <c r="H27" s="331"/>
      <c r="I27" s="334"/>
      <c r="J27" s="334" t="s">
        <v>14</v>
      </c>
      <c r="K27" s="328"/>
      <c r="L27" s="1046" t="s">
        <v>125</v>
      </c>
      <c r="M27" s="1046"/>
      <c r="N27" s="1047"/>
    </row>
    <row r="33" spans="1:15" ht="23.25">
      <c r="A33" s="990" t="s">
        <v>63</v>
      </c>
      <c r="B33" s="991"/>
      <c r="C33" s="991"/>
      <c r="D33" s="991"/>
      <c r="E33" s="991"/>
      <c r="F33" s="991"/>
      <c r="G33" s="991"/>
      <c r="H33" s="991"/>
      <c r="I33" s="991"/>
      <c r="J33" s="991"/>
      <c r="K33" s="992"/>
    </row>
    <row r="34" spans="1:15" ht="15">
      <c r="A34" s="2"/>
      <c r="B34" s="4" t="s">
        <v>0</v>
      </c>
      <c r="C34" s="4"/>
      <c r="D34" s="5"/>
      <c r="E34" s="5"/>
      <c r="F34" s="4"/>
      <c r="G34" s="4"/>
      <c r="H34" s="6"/>
      <c r="I34" s="4"/>
      <c r="J34" s="7"/>
      <c r="K34" s="2"/>
    </row>
    <row r="35" spans="1:15" ht="15.75">
      <c r="A35" s="36"/>
      <c r="B35" s="36"/>
      <c r="C35" s="209"/>
      <c r="D35" s="209"/>
      <c r="E35" s="209"/>
      <c r="F35" s="209"/>
      <c r="G35" s="209"/>
      <c r="H35" s="985"/>
      <c r="I35" s="985"/>
      <c r="J35" s="211"/>
      <c r="K35" s="39"/>
    </row>
    <row r="36" spans="1:15">
      <c r="A36" s="306" t="s">
        <v>53</v>
      </c>
      <c r="B36" s="306" t="s">
        <v>126</v>
      </c>
      <c r="C36" s="306" t="s">
        <v>127</v>
      </c>
      <c r="D36" s="306" t="s">
        <v>137</v>
      </c>
      <c r="E36" s="1065" t="s">
        <v>138</v>
      </c>
      <c r="F36" s="1066"/>
      <c r="G36" s="1066"/>
      <c r="H36" s="1066"/>
      <c r="I36" s="307" t="s">
        <v>128</v>
      </c>
      <c r="J36" s="307" t="s">
        <v>129</v>
      </c>
      <c r="K36" s="307" t="s">
        <v>130</v>
      </c>
      <c r="L36" s="307" t="s">
        <v>131</v>
      </c>
      <c r="M36" s="307" t="s">
        <v>132</v>
      </c>
    </row>
    <row r="37" spans="1:15" ht="15.75" customHeight="1">
      <c r="A37" s="299">
        <v>11</v>
      </c>
      <c r="B37" s="298" t="s">
        <v>139</v>
      </c>
      <c r="C37" s="74"/>
      <c r="D37" s="96"/>
      <c r="E37" s="1067" t="str">
        <f>'Poule B'!A5</f>
        <v>Vitesse/AGOVV</v>
      </c>
      <c r="F37" s="1068"/>
      <c r="G37" s="378"/>
      <c r="H37" s="312"/>
      <c r="I37" s="106" t="str">
        <f>A46</f>
        <v>za 11.00</v>
      </c>
      <c r="J37" s="106" t="str">
        <f>A49</f>
        <v>za 13.00</v>
      </c>
      <c r="K37" s="106" t="str">
        <f>A52</f>
        <v>za 15.00</v>
      </c>
      <c r="L37" s="305" t="str">
        <f>A54</f>
        <v>zo 10.00</v>
      </c>
      <c r="M37" s="305" t="str">
        <f>A57</f>
        <v>zo 11.30</v>
      </c>
    </row>
    <row r="38" spans="1:15" ht="15.75" customHeight="1">
      <c r="A38" s="299">
        <v>10</v>
      </c>
      <c r="B38" s="298" t="s">
        <v>140</v>
      </c>
      <c r="C38" s="96"/>
      <c r="D38" s="96"/>
      <c r="E38" s="1067" t="str">
        <f>'Poule B'!A6</f>
        <v>Willem II / RKC</v>
      </c>
      <c r="F38" s="1068"/>
      <c r="G38" s="1068"/>
      <c r="H38" s="312"/>
      <c r="I38" s="106" t="str">
        <f>A45</f>
        <v>za 11.00</v>
      </c>
      <c r="J38" s="106" t="str">
        <f>A50</f>
        <v>za 13.00</v>
      </c>
      <c r="K38" s="106" t="str">
        <f>A52</f>
        <v>za 15.00</v>
      </c>
      <c r="L38" s="305" t="str">
        <f>A54</f>
        <v>zo 10.00</v>
      </c>
      <c r="M38" s="305" t="str">
        <f>A57</f>
        <v>zo 11.30</v>
      </c>
    </row>
    <row r="39" spans="1:15" ht="15.75" customHeight="1">
      <c r="A39" s="299">
        <v>13</v>
      </c>
      <c r="B39" s="298" t="s">
        <v>141</v>
      </c>
      <c r="C39" s="96"/>
      <c r="D39" s="96"/>
      <c r="E39" s="1067" t="str">
        <f>'Poule B'!A7</f>
        <v>Sparta Rotterdam</v>
      </c>
      <c r="F39" s="1068"/>
      <c r="G39" s="378"/>
      <c r="H39" s="312"/>
      <c r="I39" s="106" t="str">
        <f>A47</f>
        <v>za 11.00</v>
      </c>
      <c r="J39" s="106" t="str">
        <f>A48</f>
        <v>za 13.00</v>
      </c>
      <c r="K39" s="106" t="str">
        <f>A52</f>
        <v>za 15.00</v>
      </c>
      <c r="L39" s="305" t="str">
        <f>A54</f>
        <v>zo 10.00</v>
      </c>
      <c r="M39" s="305" t="str">
        <f>A57</f>
        <v>zo 11.30</v>
      </c>
    </row>
    <row r="40" spans="1:15" ht="15.75" customHeight="1">
      <c r="A40" s="299">
        <v>12</v>
      </c>
      <c r="B40" s="298" t="s">
        <v>134</v>
      </c>
      <c r="C40" s="96"/>
      <c r="D40" s="96"/>
      <c r="E40" s="1067" t="s">
        <v>114</v>
      </c>
      <c r="F40" s="1068"/>
      <c r="G40" s="378"/>
      <c r="H40" s="312"/>
      <c r="I40" s="106" t="str">
        <f>A47</f>
        <v>za 11.00</v>
      </c>
      <c r="J40" s="106" t="str">
        <f>A48</f>
        <v>za 13.00</v>
      </c>
      <c r="K40" s="106" t="str">
        <f>A52</f>
        <v>za 15.00</v>
      </c>
      <c r="L40" s="305" t="str">
        <f>A54</f>
        <v>zo 10.00</v>
      </c>
      <c r="M40" s="305" t="str">
        <f>A57</f>
        <v>zo 11.30</v>
      </c>
    </row>
    <row r="41" spans="1:15" ht="15.75" customHeight="1">
      <c r="A41" s="299">
        <v>9</v>
      </c>
      <c r="B41" s="298" t="s">
        <v>144</v>
      </c>
      <c r="C41" s="96"/>
      <c r="D41" s="96"/>
      <c r="E41" s="1067" t="str">
        <f>'Poule B'!A9</f>
        <v>Lierse SK</v>
      </c>
      <c r="F41" s="1068"/>
      <c r="G41" s="378"/>
      <c r="H41" s="312"/>
      <c r="I41" s="106" t="str">
        <f>A45</f>
        <v>za 11.00</v>
      </c>
      <c r="J41" s="106" t="str">
        <f>A48</f>
        <v>za 13.00</v>
      </c>
      <c r="K41" s="106" t="str">
        <f>A51</f>
        <v>za 15.00</v>
      </c>
      <c r="L41" s="305" t="str">
        <f>A54</f>
        <v>zo 10.00</v>
      </c>
      <c r="M41" s="305" t="str">
        <f>A57</f>
        <v>zo 11.30</v>
      </c>
    </row>
    <row r="42" spans="1:15" ht="15.75" customHeight="1">
      <c r="A42" s="299">
        <v>14</v>
      </c>
      <c r="B42" s="298" t="s">
        <v>143</v>
      </c>
      <c r="C42" s="96"/>
      <c r="D42" s="96"/>
      <c r="E42" s="1069" t="str">
        <f>'Poule B'!A10</f>
        <v>FC Den Bosch</v>
      </c>
      <c r="F42" s="1070"/>
      <c r="G42" s="1070"/>
      <c r="H42" s="313"/>
      <c r="I42" s="106" t="str">
        <f>A46</f>
        <v>za 11.00</v>
      </c>
      <c r="J42" s="106" t="str">
        <f>A48</f>
        <v>za 13.00</v>
      </c>
      <c r="K42" s="106" t="str">
        <f>A52</f>
        <v>za 15.00</v>
      </c>
      <c r="L42" s="305" t="str">
        <f>A54</f>
        <v>zo 10.00</v>
      </c>
      <c r="M42" s="305" t="str">
        <f>A57</f>
        <v>zo 11.30</v>
      </c>
    </row>
    <row r="44" spans="1:15" ht="16.5" thickBot="1">
      <c r="A44" s="344" t="s">
        <v>11</v>
      </c>
      <c r="B44" s="345" t="s">
        <v>12</v>
      </c>
      <c r="C44" s="206" t="s">
        <v>2</v>
      </c>
      <c r="D44" s="346"/>
      <c r="E44" s="208"/>
      <c r="F44" s="206" t="s">
        <v>2</v>
      </c>
      <c r="G44" s="207"/>
      <c r="H44" s="208"/>
      <c r="I44" s="347"/>
      <c r="J44" s="348" t="s">
        <v>13</v>
      </c>
      <c r="K44" s="308"/>
      <c r="L44" s="308" t="s">
        <v>38</v>
      </c>
      <c r="M44" s="308"/>
      <c r="N44" s="308"/>
      <c r="O44" s="309"/>
    </row>
    <row r="45" spans="1:15" ht="15">
      <c r="A45" s="319" t="s">
        <v>42</v>
      </c>
      <c r="B45" s="320">
        <v>1</v>
      </c>
      <c r="C45" s="321" t="str">
        <f>E37</f>
        <v>Vitesse/AGOVV</v>
      </c>
      <c r="D45" s="322"/>
      <c r="E45" s="322"/>
      <c r="F45" s="323" t="str">
        <f>E42</f>
        <v>FC Den Bosch</v>
      </c>
      <c r="G45" s="322"/>
      <c r="H45" s="324"/>
      <c r="I45" s="325"/>
      <c r="J45" s="325" t="s">
        <v>14</v>
      </c>
      <c r="K45" s="320"/>
      <c r="L45" s="1048" t="s">
        <v>124</v>
      </c>
      <c r="M45" s="1048"/>
      <c r="N45" s="1049"/>
    </row>
    <row r="46" spans="1:15" ht="15">
      <c r="A46" s="326" t="s">
        <v>42</v>
      </c>
      <c r="B46" s="310">
        <v>2</v>
      </c>
      <c r="C46" s="15" t="str">
        <f>E38</f>
        <v>Willem II / RKC</v>
      </c>
      <c r="D46" s="27"/>
      <c r="E46" s="16"/>
      <c r="F46" s="28" t="str">
        <f>E40</f>
        <v>Roda JC</v>
      </c>
      <c r="G46" s="29"/>
      <c r="H46" s="71"/>
      <c r="I46" s="310"/>
      <c r="J46" s="95" t="s">
        <v>14</v>
      </c>
      <c r="K46" s="310"/>
      <c r="L46" s="1050" t="s">
        <v>123</v>
      </c>
      <c r="M46" s="1050"/>
      <c r="N46" s="1051"/>
    </row>
    <row r="47" spans="1:15" ht="15.75" thickBot="1">
      <c r="A47" s="327" t="s">
        <v>42</v>
      </c>
      <c r="B47" s="328">
        <v>3</v>
      </c>
      <c r="C47" s="329" t="str">
        <f>E39</f>
        <v>Sparta Rotterdam</v>
      </c>
      <c r="D47" s="330"/>
      <c r="E47" s="331"/>
      <c r="F47" s="332" t="str">
        <f>E41</f>
        <v>Lierse SK</v>
      </c>
      <c r="G47" s="330"/>
      <c r="H47" s="333"/>
      <c r="I47" s="328"/>
      <c r="J47" s="334" t="s">
        <v>14</v>
      </c>
      <c r="K47" s="328"/>
      <c r="L47" s="1046" t="s">
        <v>125</v>
      </c>
      <c r="M47" s="1046"/>
      <c r="N47" s="1047"/>
    </row>
    <row r="48" spans="1:15" ht="15">
      <c r="A48" s="319" t="s">
        <v>43</v>
      </c>
      <c r="B48" s="320">
        <v>1</v>
      </c>
      <c r="C48" s="323" t="str">
        <f>E42</f>
        <v>FC Den Bosch</v>
      </c>
      <c r="D48" s="322"/>
      <c r="E48" s="322"/>
      <c r="F48" s="323" t="str">
        <f>E40</f>
        <v>Roda JC</v>
      </c>
      <c r="G48" s="322"/>
      <c r="H48" s="324"/>
      <c r="I48" s="325"/>
      <c r="J48" s="325" t="s">
        <v>14</v>
      </c>
      <c r="K48" s="320"/>
      <c r="L48" s="1048" t="s">
        <v>125</v>
      </c>
      <c r="M48" s="1048"/>
      <c r="N48" s="1049"/>
    </row>
    <row r="49" spans="1:14" ht="15">
      <c r="A49" s="326" t="s">
        <v>43</v>
      </c>
      <c r="B49" s="310">
        <v>2</v>
      </c>
      <c r="C49" s="10" t="str">
        <f>E41</f>
        <v>Lierse SK</v>
      </c>
      <c r="D49" s="27"/>
      <c r="E49" s="16"/>
      <c r="F49" s="10" t="str">
        <f>E37</f>
        <v>Vitesse/AGOVV</v>
      </c>
      <c r="G49" s="39"/>
      <c r="H49" s="72"/>
      <c r="I49" s="310"/>
      <c r="J49" s="95" t="s">
        <v>14</v>
      </c>
      <c r="K49" s="310"/>
      <c r="L49" s="1050" t="s">
        <v>123</v>
      </c>
      <c r="M49" s="1050"/>
      <c r="N49" s="1051"/>
    </row>
    <row r="50" spans="1:14" ht="15.75" thickBot="1">
      <c r="A50" s="327" t="s">
        <v>43</v>
      </c>
      <c r="B50" s="328">
        <v>3</v>
      </c>
      <c r="C50" s="332" t="str">
        <f>E38</f>
        <v>Willem II / RKC</v>
      </c>
      <c r="D50" s="61"/>
      <c r="E50" s="61"/>
      <c r="F50" s="332" t="str">
        <f>E39</f>
        <v>Sparta Rotterdam</v>
      </c>
      <c r="G50" s="330"/>
      <c r="H50" s="333"/>
      <c r="I50" s="334"/>
      <c r="J50" s="334" t="s">
        <v>14</v>
      </c>
      <c r="K50" s="328"/>
      <c r="L50" s="1046" t="s">
        <v>124</v>
      </c>
      <c r="M50" s="1046"/>
      <c r="N50" s="1047"/>
    </row>
    <row r="51" spans="1:14" ht="15">
      <c r="A51" s="335" t="s">
        <v>44</v>
      </c>
      <c r="B51" s="336">
        <v>1</v>
      </c>
      <c r="C51" s="337" t="str">
        <f>E41</f>
        <v>Lierse SK</v>
      </c>
      <c r="D51" s="338"/>
      <c r="E51" s="339"/>
      <c r="F51" s="337" t="str">
        <f>E38</f>
        <v>Willem II / RKC</v>
      </c>
      <c r="G51" s="338"/>
      <c r="H51" s="339"/>
      <c r="I51" s="325"/>
      <c r="J51" s="325" t="s">
        <v>14</v>
      </c>
      <c r="K51" s="320"/>
      <c r="L51" s="1048" t="s">
        <v>125</v>
      </c>
      <c r="M51" s="1048"/>
      <c r="N51" s="1049"/>
    </row>
    <row r="52" spans="1:14" ht="15">
      <c r="A52" s="340" t="s">
        <v>44</v>
      </c>
      <c r="B52" s="74">
        <v>2</v>
      </c>
      <c r="C52" s="15" t="str">
        <f>E39</f>
        <v>Sparta Rotterdam</v>
      </c>
      <c r="D52" s="27"/>
      <c r="E52" s="16"/>
      <c r="F52" s="15" t="str">
        <f>E42</f>
        <v>FC Den Bosch</v>
      </c>
      <c r="G52" s="27"/>
      <c r="H52" s="16"/>
      <c r="I52" s="310"/>
      <c r="J52" s="95" t="s">
        <v>14</v>
      </c>
      <c r="K52" s="310"/>
      <c r="L52" s="1050" t="s">
        <v>123</v>
      </c>
      <c r="M52" s="1050"/>
      <c r="N52" s="1051"/>
    </row>
    <row r="53" spans="1:14" ht="15.75" thickBot="1">
      <c r="A53" s="341" t="s">
        <v>44</v>
      </c>
      <c r="B53" s="342">
        <v>3</v>
      </c>
      <c r="C53" s="332" t="str">
        <f>E40</f>
        <v>Roda JC</v>
      </c>
      <c r="D53" s="330"/>
      <c r="E53" s="331"/>
      <c r="F53" s="332" t="str">
        <f>E37</f>
        <v>Vitesse/AGOVV</v>
      </c>
      <c r="G53" s="330"/>
      <c r="H53" s="331"/>
      <c r="I53" s="328"/>
      <c r="J53" s="334" t="s">
        <v>14</v>
      </c>
      <c r="K53" s="328"/>
      <c r="L53" s="1046" t="s">
        <v>124</v>
      </c>
      <c r="M53" s="1046"/>
      <c r="N53" s="1047"/>
    </row>
    <row r="54" spans="1:14" ht="15">
      <c r="A54" s="335" t="s">
        <v>34</v>
      </c>
      <c r="B54" s="336">
        <v>1</v>
      </c>
      <c r="C54" s="323" t="str">
        <f>E37</f>
        <v>Vitesse/AGOVV</v>
      </c>
      <c r="D54" s="322"/>
      <c r="E54" s="343"/>
      <c r="F54" s="323" t="str">
        <f>E39</f>
        <v>Sparta Rotterdam</v>
      </c>
      <c r="G54" s="322"/>
      <c r="H54" s="343"/>
      <c r="I54" s="325"/>
      <c r="J54" s="325" t="s">
        <v>14</v>
      </c>
      <c r="K54" s="320"/>
      <c r="L54" s="1048" t="s">
        <v>121</v>
      </c>
      <c r="M54" s="1048"/>
      <c r="N54" s="1049"/>
    </row>
    <row r="55" spans="1:14" ht="15">
      <c r="A55" s="340" t="s">
        <v>34</v>
      </c>
      <c r="B55" s="74">
        <v>2</v>
      </c>
      <c r="C55" s="15" t="str">
        <f>E40</f>
        <v>Roda JC</v>
      </c>
      <c r="D55" s="27"/>
      <c r="E55" s="16"/>
      <c r="F55" s="15" t="str">
        <f>E41</f>
        <v>Lierse SK</v>
      </c>
      <c r="G55" s="27"/>
      <c r="H55" s="16"/>
      <c r="I55" s="310"/>
      <c r="J55" s="95" t="s">
        <v>14</v>
      </c>
      <c r="K55" s="310"/>
      <c r="L55" s="1050" t="s">
        <v>145</v>
      </c>
      <c r="M55" s="1050"/>
      <c r="N55" s="1051"/>
    </row>
    <row r="56" spans="1:14" ht="15.75" thickBot="1">
      <c r="A56" s="341" t="s">
        <v>34</v>
      </c>
      <c r="B56" s="342">
        <v>3</v>
      </c>
      <c r="C56" s="332" t="str">
        <f>E42</f>
        <v>FC Den Bosch</v>
      </c>
      <c r="D56" s="330"/>
      <c r="E56" s="331"/>
      <c r="F56" s="332" t="str">
        <f>E38</f>
        <v>Willem II / RKC</v>
      </c>
      <c r="G56" s="330"/>
      <c r="H56" s="331"/>
      <c r="I56" s="334"/>
      <c r="J56" s="334" t="s">
        <v>14</v>
      </c>
      <c r="K56" s="328"/>
      <c r="L56" s="1046" t="s">
        <v>122</v>
      </c>
      <c r="M56" s="1046"/>
      <c r="N56" s="1047"/>
    </row>
    <row r="57" spans="1:14" ht="15">
      <c r="A57" s="335" t="s">
        <v>35</v>
      </c>
      <c r="B57" s="336">
        <v>1</v>
      </c>
      <c r="C57" s="323" t="str">
        <f>E41</f>
        <v>Lierse SK</v>
      </c>
      <c r="D57" s="322"/>
      <c r="E57" s="343"/>
      <c r="F57" s="323" t="str">
        <f>E42</f>
        <v>FC Den Bosch</v>
      </c>
      <c r="G57" s="322"/>
      <c r="H57" s="343"/>
      <c r="I57" s="325"/>
      <c r="J57" s="325" t="s">
        <v>14</v>
      </c>
      <c r="K57" s="320"/>
      <c r="L57" s="1048" t="s">
        <v>121</v>
      </c>
      <c r="M57" s="1048"/>
      <c r="N57" s="1049"/>
    </row>
    <row r="58" spans="1:14" ht="15">
      <c r="A58" s="340" t="s">
        <v>35</v>
      </c>
      <c r="B58" s="74">
        <v>2</v>
      </c>
      <c r="C58" s="15" t="str">
        <f>E38</f>
        <v>Willem II / RKC</v>
      </c>
      <c r="D58" s="27"/>
      <c r="E58" s="16"/>
      <c r="F58" s="15" t="str">
        <f>E37</f>
        <v>Vitesse/AGOVV</v>
      </c>
      <c r="G58" s="27"/>
      <c r="H58" s="16"/>
      <c r="I58" s="310"/>
      <c r="J58" s="95" t="s">
        <v>14</v>
      </c>
      <c r="K58" s="310"/>
      <c r="L58" s="1050" t="s">
        <v>145</v>
      </c>
      <c r="M58" s="1050"/>
      <c r="N58" s="1051"/>
    </row>
    <row r="59" spans="1:14" ht="15.75" thickBot="1">
      <c r="A59" s="341" t="s">
        <v>35</v>
      </c>
      <c r="B59" s="342">
        <v>3</v>
      </c>
      <c r="C59" s="332" t="str">
        <f>E39</f>
        <v>Sparta Rotterdam</v>
      </c>
      <c r="D59" s="330"/>
      <c r="E59" s="331"/>
      <c r="F59" s="332" t="str">
        <f>E40</f>
        <v>Roda JC</v>
      </c>
      <c r="G59" s="330"/>
      <c r="H59" s="331"/>
      <c r="I59" s="334"/>
      <c r="J59" s="334" t="s">
        <v>14</v>
      </c>
      <c r="K59" s="328"/>
      <c r="L59" s="1046" t="s">
        <v>122</v>
      </c>
      <c r="M59" s="1046"/>
      <c r="N59" s="1047"/>
    </row>
    <row r="67" spans="1:12" ht="20.25">
      <c r="A67" s="158"/>
      <c r="B67" s="158"/>
      <c r="C67" s="158"/>
      <c r="D67" s="146" t="s">
        <v>23</v>
      </c>
      <c r="E67" s="159"/>
      <c r="F67" s="159"/>
      <c r="G67" s="159"/>
      <c r="H67" s="158"/>
      <c r="I67" s="158"/>
      <c r="J67" s="158"/>
      <c r="K67" s="158"/>
    </row>
    <row r="68" spans="1:12" ht="13.5" thickBot="1">
      <c r="E68" s="158"/>
      <c r="F68" s="158"/>
      <c r="G68" s="158"/>
    </row>
    <row r="69" spans="1:12" ht="15.75">
      <c r="A69" s="147" t="s">
        <v>11</v>
      </c>
      <c r="B69" s="148" t="s">
        <v>12</v>
      </c>
      <c r="C69" s="149" t="s">
        <v>2</v>
      </c>
      <c r="D69" s="150"/>
      <c r="E69" s="151"/>
      <c r="F69" s="152" t="s">
        <v>2</v>
      </c>
      <c r="G69" s="153"/>
      <c r="H69" s="151"/>
      <c r="I69" s="160"/>
      <c r="J69" s="154" t="s">
        <v>13</v>
      </c>
      <c r="K69" s="150"/>
      <c r="L69" s="155" t="s">
        <v>38</v>
      </c>
    </row>
    <row r="70" spans="1:12" ht="18">
      <c r="A70" s="58" t="s">
        <v>27</v>
      </c>
      <c r="B70" s="94">
        <v>1</v>
      </c>
      <c r="C70" s="1062" t="str">
        <f ca="1">'Poule A'!S2</f>
        <v>AZ</v>
      </c>
      <c r="D70" s="1063"/>
      <c r="E70" s="1064"/>
      <c r="F70" s="1062" t="str">
        <f ca="1">'Poule B'!S3</f>
        <v>Vitesse/AGOVV</v>
      </c>
      <c r="G70" s="1063"/>
      <c r="H70" s="1064"/>
      <c r="I70" s="94"/>
      <c r="J70" s="275" t="s">
        <v>14</v>
      </c>
      <c r="K70" s="274"/>
      <c r="L70" s="26" t="s">
        <v>84</v>
      </c>
    </row>
    <row r="71" spans="1:12" ht="18">
      <c r="A71" s="58" t="s">
        <v>27</v>
      </c>
      <c r="B71" s="94">
        <v>2</v>
      </c>
      <c r="C71" s="1062" t="str">
        <f ca="1">'Poule B'!S2</f>
        <v>Sparta Rotterdam</v>
      </c>
      <c r="D71" s="1063"/>
      <c r="E71" s="1064"/>
      <c r="F71" s="1062" t="str">
        <f ca="1">'Poule A'!S3</f>
        <v>Roda JC</v>
      </c>
      <c r="G71" s="1063"/>
      <c r="H71" s="1064"/>
      <c r="I71" s="94"/>
      <c r="J71" s="94" t="s">
        <v>14</v>
      </c>
      <c r="K71" s="274"/>
      <c r="L71" s="26" t="s">
        <v>107</v>
      </c>
    </row>
    <row r="72" spans="1:12" ht="15">
      <c r="A72" s="87"/>
      <c r="B72" s="7"/>
      <c r="C72" s="50"/>
      <c r="D72" s="50"/>
      <c r="E72" s="50"/>
      <c r="F72" s="50"/>
      <c r="G72" s="50"/>
      <c r="H72" s="57"/>
      <c r="I72" s="7"/>
      <c r="J72" s="7"/>
      <c r="K72" s="88"/>
    </row>
    <row r="73" spans="1:12" ht="15">
      <c r="A73" s="81" t="s">
        <v>24</v>
      </c>
      <c r="B73" s="37"/>
      <c r="C73" s="39"/>
      <c r="D73" s="39"/>
      <c r="E73" s="39"/>
      <c r="F73" s="39"/>
      <c r="G73" s="39"/>
      <c r="H73" s="32"/>
      <c r="I73" s="37"/>
      <c r="J73" s="37"/>
      <c r="K73" s="59"/>
    </row>
    <row r="74" spans="1:12" ht="15.75" thickBot="1">
      <c r="A74" s="89"/>
      <c r="B74" s="90"/>
      <c r="C74" s="61"/>
      <c r="D74" s="61"/>
      <c r="E74" s="61"/>
      <c r="F74" s="61"/>
      <c r="G74" s="61"/>
      <c r="H74" s="62"/>
      <c r="I74" s="90"/>
      <c r="J74" s="90"/>
      <c r="K74" s="91"/>
    </row>
    <row r="75" spans="1:12" ht="15">
      <c r="A75" s="2"/>
      <c r="B75" s="37"/>
      <c r="C75" s="39"/>
      <c r="D75" s="39"/>
      <c r="E75" s="39"/>
      <c r="F75" s="39"/>
      <c r="G75" s="39"/>
      <c r="H75" s="32"/>
      <c r="I75" s="37"/>
      <c r="J75" s="37"/>
      <c r="K75" s="37"/>
    </row>
    <row r="76" spans="1:12" ht="20.25">
      <c r="A76" s="158"/>
      <c r="B76" s="158"/>
      <c r="C76" s="158"/>
      <c r="D76" s="146" t="s">
        <v>25</v>
      </c>
      <c r="E76" s="161"/>
      <c r="F76" s="161"/>
      <c r="G76" s="161"/>
      <c r="H76" s="158"/>
      <c r="I76" s="158"/>
      <c r="J76" s="158"/>
      <c r="K76" s="158"/>
    </row>
    <row r="77" spans="1:12" ht="16.5" thickBot="1">
      <c r="D77" s="92"/>
    </row>
    <row r="78" spans="1:12" ht="15.75">
      <c r="A78" s="147" t="s">
        <v>11</v>
      </c>
      <c r="B78" s="148" t="s">
        <v>12</v>
      </c>
      <c r="C78" s="149" t="s">
        <v>2</v>
      </c>
      <c r="D78" s="150"/>
      <c r="E78" s="151"/>
      <c r="F78" s="152" t="s">
        <v>2</v>
      </c>
      <c r="G78" s="153"/>
      <c r="H78" s="151"/>
      <c r="I78" s="160"/>
      <c r="J78" s="154" t="s">
        <v>13</v>
      </c>
      <c r="K78" s="150"/>
      <c r="L78" s="155" t="s">
        <v>38</v>
      </c>
    </row>
    <row r="79" spans="1:12" ht="18">
      <c r="A79" s="58" t="s">
        <v>27</v>
      </c>
      <c r="B79" s="94">
        <v>3</v>
      </c>
      <c r="C79" s="1059" t="str">
        <f ca="1">'Poule A'!S4</f>
        <v>RC Genk</v>
      </c>
      <c r="D79" s="1060"/>
      <c r="E79" s="1061"/>
      <c r="F79" s="1059" t="str">
        <f ca="1">'Poule B'!S4</f>
        <v>Willem II / RKC</v>
      </c>
      <c r="G79" s="1060"/>
      <c r="H79" s="1061"/>
      <c r="I79" s="94"/>
      <c r="J79" s="94" t="s">
        <v>14</v>
      </c>
      <c r="K79" s="274"/>
      <c r="L79" s="86" t="s">
        <v>83</v>
      </c>
    </row>
    <row r="80" spans="1:12" ht="18">
      <c r="A80" s="58" t="s">
        <v>45</v>
      </c>
      <c r="B80" s="94">
        <v>1</v>
      </c>
      <c r="C80" s="1059" t="str">
        <f ca="1">'Poule A'!S5</f>
        <v>Fortuna Sittard</v>
      </c>
      <c r="D80" s="1060"/>
      <c r="E80" s="1061"/>
      <c r="F80" s="1059" t="str">
        <f ca="1">'Poule B'!S5</f>
        <v>FC Den Bosch</v>
      </c>
      <c r="G80" s="1060"/>
      <c r="H80" s="1061"/>
      <c r="I80" s="94"/>
      <c r="J80" s="94" t="s">
        <v>14</v>
      </c>
      <c r="K80" s="274"/>
      <c r="L80" s="218" t="s">
        <v>88</v>
      </c>
    </row>
    <row r="81" spans="1:12" ht="18">
      <c r="A81" s="58" t="s">
        <v>45</v>
      </c>
      <c r="B81" s="94">
        <v>2</v>
      </c>
      <c r="C81" s="1059" t="str">
        <f ca="1">'Poule A'!S6</f>
        <v>CVV Vriendenschaar</v>
      </c>
      <c r="D81" s="1060"/>
      <c r="E81" s="1061"/>
      <c r="F81" s="1059" t="str">
        <f ca="1">'Poule B'!S6</f>
        <v>Lierse SK</v>
      </c>
      <c r="G81" s="1060"/>
      <c r="H81" s="1061"/>
      <c r="I81" s="94"/>
      <c r="J81" s="94" t="s">
        <v>14</v>
      </c>
      <c r="K81" s="274"/>
      <c r="L81" s="86" t="s">
        <v>84</v>
      </c>
    </row>
    <row r="82" spans="1:12" ht="18.75" thickBot="1">
      <c r="A82" s="60" t="s">
        <v>45</v>
      </c>
      <c r="B82" s="156">
        <v>3</v>
      </c>
      <c r="C82" s="1056" t="str">
        <f ca="1">'Poule A'!S7</f>
        <v>NAC Breda</v>
      </c>
      <c r="D82" s="1057"/>
      <c r="E82" s="1058"/>
      <c r="F82" s="1056" t="str">
        <f ca="1">'Poule B'!S7</f>
        <v>PEC Zwolle</v>
      </c>
      <c r="G82" s="1057"/>
      <c r="H82" s="1058"/>
      <c r="I82" s="156"/>
      <c r="J82" s="156" t="s">
        <v>14</v>
      </c>
      <c r="K82" s="271"/>
      <c r="L82" s="217" t="s">
        <v>108</v>
      </c>
    </row>
    <row r="83" spans="1:12" ht="15.75">
      <c r="K83" s="269"/>
    </row>
    <row r="84" spans="1:12" ht="20.25">
      <c r="E84" s="272" t="s">
        <v>26</v>
      </c>
      <c r="F84" s="272"/>
      <c r="G84" s="272"/>
    </row>
    <row r="85" spans="1:12" ht="13.5" thickBot="1"/>
    <row r="86" spans="1:12" ht="15.75">
      <c r="A86" s="147" t="s">
        <v>11</v>
      </c>
      <c r="B86" s="148" t="s">
        <v>12</v>
      </c>
      <c r="C86" s="149" t="s">
        <v>2</v>
      </c>
      <c r="D86" s="150"/>
      <c r="E86" s="151"/>
      <c r="F86" s="152" t="s">
        <v>2</v>
      </c>
      <c r="G86" s="153"/>
      <c r="H86" s="151"/>
      <c r="I86" s="160"/>
      <c r="J86" s="154" t="s">
        <v>13</v>
      </c>
      <c r="K86" s="150"/>
      <c r="L86" s="155" t="s">
        <v>38</v>
      </c>
    </row>
    <row r="87" spans="1:12" ht="15.75">
      <c r="A87" s="93"/>
      <c r="B87" s="35"/>
      <c r="C87" s="35"/>
      <c r="D87" s="35"/>
      <c r="E87" s="35"/>
      <c r="F87" s="35"/>
      <c r="G87" s="35"/>
      <c r="H87" s="35"/>
      <c r="I87" s="35"/>
      <c r="J87" s="35"/>
      <c r="K87" s="269"/>
      <c r="L87" s="157"/>
    </row>
    <row r="88" spans="1:12" ht="18.75" thickBot="1">
      <c r="A88" s="60" t="s">
        <v>37</v>
      </c>
      <c r="B88" s="156">
        <v>1</v>
      </c>
      <c r="C88" s="1056" t="e">
        <f>'Finale poule'!#REF!</f>
        <v>#REF!</v>
      </c>
      <c r="D88" s="1057"/>
      <c r="E88" s="1058"/>
      <c r="F88" s="1056" t="e">
        <f>'Finale poule'!#REF!</f>
        <v>#REF!</v>
      </c>
      <c r="G88" s="1057"/>
      <c r="H88" s="1058"/>
      <c r="I88" s="156"/>
      <c r="J88" s="156" t="s">
        <v>14</v>
      </c>
      <c r="K88" s="271"/>
      <c r="L88" s="217" t="s">
        <v>83</v>
      </c>
    </row>
    <row r="91" spans="1:12">
      <c r="L91" t="s">
        <v>105</v>
      </c>
    </row>
    <row r="92" spans="1:12">
      <c r="L92" t="s">
        <v>106</v>
      </c>
    </row>
    <row r="101" spans="1:5" ht="34.5">
      <c r="A101" s="253" t="s">
        <v>82</v>
      </c>
      <c r="B101" s="253"/>
      <c r="C101" s="35"/>
    </row>
    <row r="102" spans="1:5" ht="34.5">
      <c r="A102" s="253" t="s">
        <v>83</v>
      </c>
      <c r="B102" s="253"/>
      <c r="C102" s="35"/>
      <c r="E102" s="35"/>
    </row>
    <row r="103" spans="1:5" ht="34.5">
      <c r="A103" s="253" t="s">
        <v>84</v>
      </c>
      <c r="B103" s="253"/>
      <c r="C103" s="35"/>
      <c r="E103" s="35"/>
    </row>
    <row r="104" spans="1:5" ht="34.5">
      <c r="A104" s="253" t="s">
        <v>85</v>
      </c>
      <c r="B104" s="253"/>
      <c r="C104" s="35"/>
      <c r="E104" s="2"/>
    </row>
    <row r="105" spans="1:5" ht="34.5">
      <c r="A105" s="253" t="s">
        <v>86</v>
      </c>
      <c r="B105" s="253"/>
      <c r="C105" s="35"/>
      <c r="E105" s="2"/>
    </row>
    <row r="106" spans="1:5" ht="34.5">
      <c r="A106" s="253" t="s">
        <v>87</v>
      </c>
      <c r="B106" s="253"/>
      <c r="C106" s="35"/>
      <c r="E106" s="2"/>
    </row>
    <row r="107" spans="1:5" ht="15">
      <c r="A107" s="2"/>
      <c r="B107" s="35"/>
      <c r="C107" s="35"/>
      <c r="E107" s="2"/>
    </row>
    <row r="108" spans="1:5" ht="15">
      <c r="A108" s="2"/>
      <c r="E108" s="2"/>
    </row>
    <row r="109" spans="1:5" ht="15">
      <c r="A109" s="2"/>
      <c r="E109" s="2"/>
    </row>
    <row r="110" spans="1:5" ht="15">
      <c r="A110" s="2"/>
      <c r="E110" s="35"/>
    </row>
    <row r="111" spans="1:5" ht="15">
      <c r="A111" s="2"/>
      <c r="E111" s="35"/>
    </row>
    <row r="112" spans="1:5" ht="15">
      <c r="A112" s="2"/>
      <c r="E112" s="35"/>
    </row>
    <row r="113" spans="1:5" ht="15">
      <c r="A113" s="2"/>
      <c r="E113" s="2"/>
    </row>
    <row r="114" spans="1:5" ht="15">
      <c r="A114" s="2"/>
      <c r="E114" s="2"/>
    </row>
    <row r="115" spans="1:5" ht="15">
      <c r="A115" s="2"/>
      <c r="E115" s="2"/>
    </row>
    <row r="116" spans="1:5" ht="15">
      <c r="E116" s="2"/>
    </row>
    <row r="117" spans="1:5" ht="15">
      <c r="E117" s="2"/>
    </row>
    <row r="118" spans="1:5" ht="15">
      <c r="E118" s="2"/>
    </row>
  </sheetData>
  <mergeCells count="57">
    <mergeCell ref="C70:E70"/>
    <mergeCell ref="F70:H70"/>
    <mergeCell ref="C71:E71"/>
    <mergeCell ref="F71:H71"/>
    <mergeCell ref="A1:K1"/>
    <mergeCell ref="H3:I3"/>
    <mergeCell ref="A33:K33"/>
    <mergeCell ref="H35:I35"/>
    <mergeCell ref="E36:H36"/>
    <mergeCell ref="E41:F41"/>
    <mergeCell ref="E37:F37"/>
    <mergeCell ref="E40:F40"/>
    <mergeCell ref="E39:F39"/>
    <mergeCell ref="E42:G42"/>
    <mergeCell ref="E38:G38"/>
    <mergeCell ref="C82:E82"/>
    <mergeCell ref="F82:H82"/>
    <mergeCell ref="C88:E88"/>
    <mergeCell ref="F88:H88"/>
    <mergeCell ref="L13:N13"/>
    <mergeCell ref="L14:N14"/>
    <mergeCell ref="L15:N15"/>
    <mergeCell ref="L16:N16"/>
    <mergeCell ref="L17:N17"/>
    <mergeCell ref="L18:N18"/>
    <mergeCell ref="C79:E79"/>
    <mergeCell ref="F79:H79"/>
    <mergeCell ref="C80:E80"/>
    <mergeCell ref="F80:H80"/>
    <mergeCell ref="C81:E81"/>
    <mergeCell ref="F81:H81"/>
    <mergeCell ref="L25:N25"/>
    <mergeCell ref="L26:N26"/>
    <mergeCell ref="L27:N27"/>
    <mergeCell ref="L12:N12"/>
    <mergeCell ref="E4:H4"/>
    <mergeCell ref="L19:N19"/>
    <mergeCell ref="L20:N20"/>
    <mergeCell ref="L21:N21"/>
    <mergeCell ref="L22:N22"/>
    <mergeCell ref="L23:N23"/>
    <mergeCell ref="L24:N24"/>
    <mergeCell ref="L45:N45"/>
    <mergeCell ref="L46:N46"/>
    <mergeCell ref="L47:N47"/>
    <mergeCell ref="L48:N48"/>
    <mergeCell ref="L49:N49"/>
    <mergeCell ref="L56:N56"/>
    <mergeCell ref="L57:N57"/>
    <mergeCell ref="L58:N58"/>
    <mergeCell ref="L59:N59"/>
    <mergeCell ref="L50:N50"/>
    <mergeCell ref="L51:N51"/>
    <mergeCell ref="L52:N52"/>
    <mergeCell ref="L53:N53"/>
    <mergeCell ref="L54:N54"/>
    <mergeCell ref="L55:N55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O14" sqref="O14"/>
    </sheetView>
  </sheetViews>
  <sheetFormatPr defaultRowHeight="12.75"/>
  <sheetData>
    <row r="1" spans="1:11" ht="15.75">
      <c r="A1" s="134" t="s">
        <v>2</v>
      </c>
      <c r="B1" s="135"/>
      <c r="C1" s="136" t="s">
        <v>3</v>
      </c>
      <c r="D1" s="136" t="s">
        <v>4</v>
      </c>
      <c r="E1" s="136" t="s">
        <v>5</v>
      </c>
      <c r="F1" s="137" t="s">
        <v>6</v>
      </c>
      <c r="G1" s="137" t="s">
        <v>7</v>
      </c>
      <c r="H1" s="136" t="s">
        <v>8</v>
      </c>
      <c r="I1" s="136" t="s">
        <v>9</v>
      </c>
      <c r="J1" s="1084" t="s">
        <v>10</v>
      </c>
      <c r="K1" s="1085"/>
    </row>
    <row r="2" spans="1:11" ht="15.75">
      <c r="A2" s="1080" t="s">
        <v>69</v>
      </c>
      <c r="B2" s="1081"/>
      <c r="C2" s="11">
        <f>SUM(V10,V14,V18,V19,V23)</f>
        <v>0</v>
      </c>
      <c r="D2" s="12">
        <f>SUM(W10,W14,W18,W19,W23)</f>
        <v>0</v>
      </c>
      <c r="E2" s="12">
        <f>SUM(X10,X14,X18,X19,X23)</f>
        <v>0</v>
      </c>
      <c r="F2" s="12">
        <f>SUM(Y10,Y14,Y18,Y19,Y23)</f>
        <v>0</v>
      </c>
      <c r="G2" s="130">
        <f>SUM(Z10,Z14,Z18,Z19,Z23)</f>
        <v>0</v>
      </c>
      <c r="H2" s="13">
        <f xml:space="preserve"> SUM(I10,K14,K18,I19,K23)</f>
        <v>0</v>
      </c>
      <c r="I2" s="13">
        <f>SUM(K10,I14,I18,I23,K19)</f>
        <v>0</v>
      </c>
      <c r="J2" s="572"/>
      <c r="K2" s="574"/>
    </row>
    <row r="3" spans="1:11" ht="15.75">
      <c r="A3" s="1080" t="s">
        <v>118</v>
      </c>
      <c r="B3" s="1081"/>
      <c r="C3" s="12">
        <f>SUM(AA11,AA15,AA16,AA21,AA23)</f>
        <v>0</v>
      </c>
      <c r="D3" s="12">
        <f>SUM(AB11,AB15,AB16,AB21,AB23)</f>
        <v>0</v>
      </c>
      <c r="E3" s="12">
        <f>SUM(AC11,AC15,AC16,AC21,AC23)</f>
        <v>0</v>
      </c>
      <c r="F3" s="12">
        <f>SUM(AD11,AD15,AD16,AD21,AD23)</f>
        <v>0</v>
      </c>
      <c r="G3" s="131">
        <f>SUM(AE11,AE15,AE16,AE21,AE23)</f>
        <v>0</v>
      </c>
      <c r="H3" s="12">
        <f>SUM(I11,I15,K16,K21,I23)</f>
        <v>0</v>
      </c>
      <c r="I3" s="17">
        <f>SUM(K11,K15,I16,I21,K23)</f>
        <v>0</v>
      </c>
      <c r="J3" s="572"/>
      <c r="K3" s="574"/>
    </row>
    <row r="4" spans="1:11" ht="15.75">
      <c r="A4" s="1080" t="s">
        <v>114</v>
      </c>
      <c r="B4" s="1081"/>
      <c r="C4" s="12">
        <f>SUM(AF12,AF15,AF17,AF19,AF24)</f>
        <v>0</v>
      </c>
      <c r="D4" s="12">
        <f>SUM(AG12,AG15,AG17,AG19,AG24)</f>
        <v>0</v>
      </c>
      <c r="E4" s="12">
        <f>SUM(AH12,AH15,AH17,AH19,AH24)</f>
        <v>0</v>
      </c>
      <c r="F4" s="12">
        <f>SUM(AI12,AI15,AI17,AI19,AI24)</f>
        <v>0</v>
      </c>
      <c r="G4" s="131">
        <f>SUM(AJ12,AJ15,AJ17,AJ19,AJ24)</f>
        <v>0</v>
      </c>
      <c r="H4" s="12">
        <f>SUM(I12,K15,I17,I24,K19)</f>
        <v>0</v>
      </c>
      <c r="I4" s="17">
        <f>SUM(K12,I15,K17,I19,K24)</f>
        <v>0</v>
      </c>
      <c r="J4" s="572"/>
      <c r="K4" s="574"/>
    </row>
    <row r="5" spans="1:11" ht="15.75">
      <c r="A5" s="1080" t="s">
        <v>67</v>
      </c>
      <c r="B5" s="1081"/>
      <c r="C5" s="49">
        <f>SUM(AK11,AK13,AK18,AK20,AK24)</f>
        <v>0</v>
      </c>
      <c r="D5" s="12">
        <f>SUM(AL11,AL13,AL18,AL20,AL24)</f>
        <v>0</v>
      </c>
      <c r="E5" s="12">
        <f>SUM(AM11,AM13,AM18,AM20,AM24)</f>
        <v>0</v>
      </c>
      <c r="F5" s="12">
        <f>SUM(AN11,AN13,AN18,AN20,AN24)</f>
        <v>0</v>
      </c>
      <c r="G5" s="131">
        <f>SUM(AO11,AO13,AO18,AO20,AO24)</f>
        <v>0</v>
      </c>
      <c r="H5" s="12">
        <f>SUM(K11,K13,I18,K24,I20)</f>
        <v>0</v>
      </c>
      <c r="I5" s="17">
        <f>SUM(I11,I13,K18,K20,I24)</f>
        <v>0</v>
      </c>
      <c r="J5" s="572"/>
      <c r="K5" s="574"/>
    </row>
    <row r="6" spans="1:11" ht="15.75">
      <c r="A6" s="1082" t="s">
        <v>119</v>
      </c>
      <c r="B6" s="1083"/>
      <c r="C6" s="49">
        <f>SUM(AP12,AP14,AP16,AP20,AP22)</f>
        <v>0</v>
      </c>
      <c r="D6" s="12">
        <f>SUM(AQ12,AQ14,AQ16,AQ20,AQ22)</f>
        <v>0</v>
      </c>
      <c r="E6" s="12">
        <f>SUM(AR12,AR14,AR16,AR20,AR22)</f>
        <v>0</v>
      </c>
      <c r="F6" s="12">
        <f>SUM(AS12,AS14,AS16,AS20,AS22)</f>
        <v>0</v>
      </c>
      <c r="G6" s="131">
        <f>SUM(AT12,AT14,AT16,AT20,AT22)</f>
        <v>0</v>
      </c>
      <c r="H6" s="12">
        <f>SUM(K12,I14,I16,K20,I22)</f>
        <v>0</v>
      </c>
      <c r="I6" s="17">
        <f>SUM(I12,K14,K16,I20,K22)</f>
        <v>0</v>
      </c>
      <c r="J6" s="572"/>
      <c r="K6" s="574"/>
    </row>
    <row r="7" spans="1:11" ht="15.75">
      <c r="A7" s="1080" t="s">
        <v>120</v>
      </c>
      <c r="B7" s="1081"/>
      <c r="C7" s="49">
        <f>SUM(AU10,AU13,AU17,AU21,AU22)</f>
        <v>0</v>
      </c>
      <c r="D7" s="12">
        <f>SUM(AV10,AV13,AV17,AV21,AV22)</f>
        <v>0</v>
      </c>
      <c r="E7" s="12">
        <f>SUM(AW10,AW13,AW17,AW21,AW22)</f>
        <v>0</v>
      </c>
      <c r="F7" s="12">
        <f>SUM(AX10,AX13,AX17,AX21,AX22)</f>
        <v>0</v>
      </c>
      <c r="G7" s="131">
        <f>SUM(AY10,AY13,AY17,AY21,AY22)</f>
        <v>0</v>
      </c>
      <c r="H7" s="12">
        <f>SUM(K10,I13,K17,I21,K22)</f>
        <v>0</v>
      </c>
      <c r="I7" s="17">
        <f>SUM(I10,K13,I17,K21,I22)</f>
        <v>0</v>
      </c>
      <c r="J7" s="572"/>
      <c r="K7" s="574"/>
    </row>
    <row r="9" spans="1:11" ht="15.75">
      <c r="A9" s="137" t="s">
        <v>11</v>
      </c>
      <c r="B9" s="136" t="s">
        <v>12</v>
      </c>
      <c r="C9" s="138" t="s">
        <v>2</v>
      </c>
      <c r="D9" s="139"/>
      <c r="E9" s="140"/>
      <c r="F9" s="141" t="s">
        <v>2</v>
      </c>
      <c r="G9" s="142"/>
      <c r="H9" s="143"/>
      <c r="I9" s="144"/>
      <c r="J9" s="270" t="s">
        <v>13</v>
      </c>
      <c r="K9" s="140"/>
    </row>
    <row r="10" spans="1:11" ht="15">
      <c r="A10" s="26" t="s">
        <v>39</v>
      </c>
      <c r="B10" s="13">
        <v>1</v>
      </c>
      <c r="C10" s="1077" t="str">
        <f>A2</f>
        <v>K.A.A.Gent</v>
      </c>
      <c r="D10" s="1078"/>
      <c r="E10" s="1079"/>
      <c r="F10" s="1077" t="str">
        <f>A7</f>
        <v>VVV-Helmondsport</v>
      </c>
      <c r="G10" s="1078"/>
      <c r="H10" s="1079"/>
      <c r="I10" s="95"/>
      <c r="J10" s="95" t="s">
        <v>14</v>
      </c>
      <c r="K10" s="96"/>
    </row>
    <row r="11" spans="1:11" ht="15">
      <c r="A11" s="26" t="s">
        <v>39</v>
      </c>
      <c r="B11" s="13">
        <v>2</v>
      </c>
      <c r="C11" s="1077" t="str">
        <f>A3</f>
        <v>Zenit/St.Petersburg</v>
      </c>
      <c r="D11" s="1078"/>
      <c r="E11" s="1079"/>
      <c r="F11" s="1077" t="str">
        <f>A5</f>
        <v>Sparta Rotterdam</v>
      </c>
      <c r="G11" s="1078"/>
      <c r="H11" s="1079"/>
      <c r="I11" s="96"/>
      <c r="J11" s="95" t="s">
        <v>14</v>
      </c>
      <c r="K11" s="96"/>
    </row>
    <row r="12" spans="1:11" ht="15">
      <c r="A12" s="26" t="s">
        <v>39</v>
      </c>
      <c r="B12" s="13">
        <v>3</v>
      </c>
      <c r="C12" s="1077" t="str">
        <f>A4</f>
        <v>Roda JC</v>
      </c>
      <c r="D12" s="1078"/>
      <c r="E12" s="1079"/>
      <c r="F12" s="1077" t="str">
        <f>A6</f>
        <v>FC.Den Bosch</v>
      </c>
      <c r="G12" s="1078"/>
      <c r="H12" s="1079"/>
      <c r="I12" s="96"/>
      <c r="J12" s="95" t="s">
        <v>14</v>
      </c>
      <c r="K12" s="96"/>
    </row>
    <row r="13" spans="1:11" ht="15">
      <c r="A13" s="26" t="s">
        <v>40</v>
      </c>
      <c r="B13" s="13">
        <v>1</v>
      </c>
      <c r="C13" s="1077" t="str">
        <f>A7</f>
        <v>VVV-Helmondsport</v>
      </c>
      <c r="D13" s="1078"/>
      <c r="E13" s="1079"/>
      <c r="F13" s="1077" t="str">
        <f>A5</f>
        <v>Sparta Rotterdam</v>
      </c>
      <c r="G13" s="1078"/>
      <c r="H13" s="1079"/>
      <c r="I13" s="95"/>
      <c r="J13" s="95" t="s">
        <v>14</v>
      </c>
      <c r="K13" s="96"/>
    </row>
    <row r="14" spans="1:11" ht="15">
      <c r="A14" s="26" t="s">
        <v>40</v>
      </c>
      <c r="B14" s="13">
        <v>2</v>
      </c>
      <c r="C14" s="1077" t="str">
        <f>A6</f>
        <v>FC.Den Bosch</v>
      </c>
      <c r="D14" s="1078"/>
      <c r="E14" s="1079"/>
      <c r="F14" s="1077" t="str">
        <f>A2</f>
        <v>K.A.A.Gent</v>
      </c>
      <c r="G14" s="1078"/>
      <c r="H14" s="1079"/>
      <c r="I14" s="96"/>
      <c r="J14" s="95" t="s">
        <v>14</v>
      </c>
      <c r="K14" s="96"/>
    </row>
    <row r="15" spans="1:11" ht="15">
      <c r="A15" s="26" t="s">
        <v>40</v>
      </c>
      <c r="B15" s="13">
        <v>3</v>
      </c>
      <c r="C15" s="1077" t="str">
        <f>A3</f>
        <v>Zenit/St.Petersburg</v>
      </c>
      <c r="D15" s="1078"/>
      <c r="E15" s="1079"/>
      <c r="F15" s="1077" t="str">
        <f>A4</f>
        <v>Roda JC</v>
      </c>
      <c r="G15" s="1078"/>
      <c r="H15" s="1079"/>
      <c r="I15" s="95"/>
      <c r="J15" s="95" t="s">
        <v>14</v>
      </c>
      <c r="K15" s="96"/>
    </row>
    <row r="16" spans="1:11" ht="15">
      <c r="A16" s="73" t="s">
        <v>41</v>
      </c>
      <c r="B16" s="74">
        <v>1</v>
      </c>
      <c r="C16" s="1074" t="str">
        <f>A6</f>
        <v>FC.Den Bosch</v>
      </c>
      <c r="D16" s="1075"/>
      <c r="E16" s="1076"/>
      <c r="F16" s="1074" t="str">
        <f>A3</f>
        <v>Zenit/St.Petersburg</v>
      </c>
      <c r="G16" s="1075"/>
      <c r="H16" s="1076"/>
      <c r="I16" s="95"/>
      <c r="J16" s="95" t="s">
        <v>14</v>
      </c>
      <c r="K16" s="96"/>
    </row>
    <row r="17" spans="1:11" ht="15">
      <c r="A17" s="73" t="s">
        <v>41</v>
      </c>
      <c r="B17" s="74">
        <v>2</v>
      </c>
      <c r="C17" s="1071" t="str">
        <f>A4</f>
        <v>Roda JC</v>
      </c>
      <c r="D17" s="1072"/>
      <c r="E17" s="1073"/>
      <c r="F17" s="1071" t="str">
        <f>A7</f>
        <v>VVV-Helmondsport</v>
      </c>
      <c r="G17" s="1072"/>
      <c r="H17" s="1073"/>
      <c r="I17" s="96"/>
      <c r="J17" s="95" t="s">
        <v>14</v>
      </c>
      <c r="K17" s="96"/>
    </row>
    <row r="18" spans="1:11" ht="15">
      <c r="A18" s="73" t="s">
        <v>41</v>
      </c>
      <c r="B18" s="74">
        <v>3</v>
      </c>
      <c r="C18" s="1071" t="str">
        <f>A5</f>
        <v>Sparta Rotterdam</v>
      </c>
      <c r="D18" s="1072"/>
      <c r="E18" s="1073"/>
      <c r="F18" s="1071" t="str">
        <f>A2</f>
        <v>K.A.A.Gent</v>
      </c>
      <c r="G18" s="1072"/>
      <c r="H18" s="1073"/>
      <c r="I18" s="96"/>
      <c r="J18" s="95" t="s">
        <v>14</v>
      </c>
      <c r="K18" s="96"/>
    </row>
    <row r="19" spans="1:11" ht="15">
      <c r="A19" s="73" t="s">
        <v>20</v>
      </c>
      <c r="B19" s="74">
        <v>1</v>
      </c>
      <c r="C19" s="1071" t="str">
        <f>A2</f>
        <v>K.A.A.Gent</v>
      </c>
      <c r="D19" s="1072"/>
      <c r="E19" s="1073"/>
      <c r="F19" s="1071" t="str">
        <f>A4</f>
        <v>Roda JC</v>
      </c>
      <c r="G19" s="1072"/>
      <c r="H19" s="1073"/>
      <c r="I19" s="95"/>
      <c r="J19" s="95" t="s">
        <v>14</v>
      </c>
      <c r="K19" s="96"/>
    </row>
    <row r="20" spans="1:11" ht="15">
      <c r="A20" s="73" t="s">
        <v>20</v>
      </c>
      <c r="B20" s="74">
        <v>2</v>
      </c>
      <c r="C20" s="1071" t="str">
        <f>A5</f>
        <v>Sparta Rotterdam</v>
      </c>
      <c r="D20" s="1072"/>
      <c r="E20" s="1073"/>
      <c r="F20" s="1071" t="str">
        <f>A6</f>
        <v>FC.Den Bosch</v>
      </c>
      <c r="G20" s="1072"/>
      <c r="H20" s="1073"/>
      <c r="I20" s="96"/>
      <c r="J20" s="95" t="s">
        <v>14</v>
      </c>
      <c r="K20" s="96"/>
    </row>
    <row r="21" spans="1:11" ht="15">
      <c r="A21" s="73" t="s">
        <v>20</v>
      </c>
      <c r="B21" s="74">
        <v>3</v>
      </c>
      <c r="C21" s="1071" t="str">
        <f>A7</f>
        <v>VVV-Helmondsport</v>
      </c>
      <c r="D21" s="1072"/>
      <c r="E21" s="1073"/>
      <c r="F21" s="1071" t="str">
        <f>A3</f>
        <v>Zenit/St.Petersburg</v>
      </c>
      <c r="G21" s="1072"/>
      <c r="H21" s="1073"/>
      <c r="I21" s="95"/>
      <c r="J21" s="95" t="s">
        <v>14</v>
      </c>
      <c r="K21" s="96"/>
    </row>
    <row r="22" spans="1:11" ht="15">
      <c r="A22" s="73" t="s">
        <v>21</v>
      </c>
      <c r="B22" s="74">
        <v>1</v>
      </c>
      <c r="C22" s="1071" t="str">
        <f>A6</f>
        <v>FC.Den Bosch</v>
      </c>
      <c r="D22" s="1072"/>
      <c r="E22" s="1073"/>
      <c r="F22" s="1071" t="str">
        <f>A7</f>
        <v>VVV-Helmondsport</v>
      </c>
      <c r="G22" s="1072"/>
      <c r="H22" s="1073"/>
      <c r="I22" s="95"/>
      <c r="J22" s="95" t="s">
        <v>14</v>
      </c>
      <c r="K22" s="96"/>
    </row>
    <row r="23" spans="1:11" ht="15">
      <c r="A23" s="73" t="s">
        <v>21</v>
      </c>
      <c r="B23" s="74">
        <v>2</v>
      </c>
      <c r="C23" s="1071" t="str">
        <f>A3</f>
        <v>Zenit/St.Petersburg</v>
      </c>
      <c r="D23" s="1072"/>
      <c r="E23" s="1073"/>
      <c r="F23" s="1071" t="str">
        <f>A2</f>
        <v>K.A.A.Gent</v>
      </c>
      <c r="G23" s="1072"/>
      <c r="H23" s="1073"/>
      <c r="I23" s="96"/>
      <c r="J23" s="95" t="s">
        <v>14</v>
      </c>
      <c r="K23" s="96"/>
    </row>
    <row r="24" spans="1:11" ht="15">
      <c r="A24" s="73" t="s">
        <v>21</v>
      </c>
      <c r="B24" s="74">
        <v>3</v>
      </c>
      <c r="C24" s="1071" t="str">
        <f>A4</f>
        <v>Roda JC</v>
      </c>
      <c r="D24" s="1072"/>
      <c r="E24" s="1073"/>
      <c r="F24" s="1071" t="str">
        <f>A5</f>
        <v>Sparta Rotterdam</v>
      </c>
      <c r="G24" s="1072"/>
      <c r="H24" s="1073"/>
      <c r="I24" s="95"/>
      <c r="J24" s="95" t="s">
        <v>14</v>
      </c>
      <c r="K24" s="96"/>
    </row>
  </sheetData>
  <mergeCells count="43">
    <mergeCell ref="A4:B4"/>
    <mergeCell ref="J4:K4"/>
    <mergeCell ref="J1:K1"/>
    <mergeCell ref="A2:B2"/>
    <mergeCell ref="J2:K2"/>
    <mergeCell ref="A3:B3"/>
    <mergeCell ref="J3:K3"/>
    <mergeCell ref="A5:B5"/>
    <mergeCell ref="J5:K5"/>
    <mergeCell ref="A6:B6"/>
    <mergeCell ref="J6:K6"/>
    <mergeCell ref="A7:B7"/>
    <mergeCell ref="J7:K7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E22"/>
    <mergeCell ref="F22:H22"/>
    <mergeCell ref="C23:E23"/>
    <mergeCell ref="F23:H23"/>
    <mergeCell ref="C24:E24"/>
    <mergeCell ref="F24:H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O52"/>
  <sheetViews>
    <sheetView workbookViewId="0">
      <selection activeCell="AO48" sqref="AO48:AO50"/>
    </sheetView>
  </sheetViews>
  <sheetFormatPr defaultRowHeight="12.75"/>
  <cols>
    <col min="1" max="8" width="6.140625" customWidth="1"/>
    <col min="9" max="10" width="0.85546875" customWidth="1"/>
    <col min="11" max="18" width="6.140625" customWidth="1"/>
    <col min="19" max="19" width="0.85546875" customWidth="1"/>
    <col min="20" max="27" width="6.140625" customWidth="1"/>
    <col min="28" max="29" width="0.85546875" customWidth="1"/>
    <col min="30" max="37" width="6.140625" customWidth="1"/>
    <col min="38" max="38" width="0.85546875" customWidth="1"/>
    <col min="39" max="46" width="6.140625" customWidth="1"/>
    <col min="47" max="48" width="0.85546875" customWidth="1"/>
    <col min="49" max="56" width="6.140625" customWidth="1"/>
    <col min="57" max="57" width="0.85546875" customWidth="1"/>
    <col min="58" max="65" width="6.140625" customWidth="1"/>
    <col min="66" max="67" width="0.85546875" customWidth="1"/>
    <col min="68" max="75" width="6.140625" customWidth="1"/>
    <col min="76" max="76" width="0.85546875" customWidth="1"/>
    <col min="77" max="84" width="6.140625" customWidth="1"/>
    <col min="85" max="86" width="0.85546875" customWidth="1"/>
    <col min="87" max="94" width="6.140625" customWidth="1"/>
    <col min="95" max="95" width="0.85546875" customWidth="1"/>
    <col min="96" max="103" width="6.140625" customWidth="1"/>
    <col min="104" max="105" width="0.85546875" customWidth="1"/>
    <col min="106" max="113" width="6.140625" customWidth="1"/>
    <col min="114" max="114" width="0.85546875" customWidth="1"/>
    <col min="115" max="122" width="6.140625" customWidth="1"/>
    <col min="123" max="124" width="0.85546875" customWidth="1"/>
    <col min="125" max="132" width="6.140625" customWidth="1"/>
    <col min="133" max="133" width="0.85546875" customWidth="1"/>
    <col min="134" max="141" width="6.140625" customWidth="1"/>
    <col min="142" max="143" width="0.85546875" customWidth="1"/>
    <col min="144" max="151" width="6.140625" customWidth="1"/>
    <col min="152" max="152" width="0.85546875" customWidth="1"/>
    <col min="153" max="160" width="6.140625" customWidth="1"/>
    <col min="161" max="162" width="0.85546875" customWidth="1"/>
    <col min="163" max="170" width="6.140625" customWidth="1"/>
    <col min="171" max="171" width="5.28515625" customWidth="1"/>
  </cols>
  <sheetData>
    <row r="1" spans="1:171">
      <c r="C1" s="1032"/>
      <c r="D1" s="1032"/>
      <c r="E1" s="1032"/>
      <c r="F1" s="1032"/>
      <c r="M1" s="1032"/>
      <c r="N1" s="1032"/>
      <c r="O1" s="1032"/>
      <c r="P1" s="1032"/>
      <c r="V1" s="1032"/>
      <c r="W1" s="1032"/>
      <c r="X1" s="1032"/>
      <c r="Y1" s="1032"/>
      <c r="AF1" s="1032"/>
      <c r="AG1" s="1032"/>
      <c r="AH1" s="1032"/>
      <c r="AI1" s="1032"/>
    </row>
    <row r="2" spans="1:171">
      <c r="AO2" s="1032"/>
      <c r="AP2" s="1032"/>
      <c r="AQ2" s="1032"/>
      <c r="AR2" s="1032"/>
      <c r="AY2" s="1032"/>
      <c r="AZ2" s="1032"/>
      <c r="BA2" s="1032"/>
      <c r="BB2" s="1032"/>
      <c r="BH2" s="1032"/>
      <c r="BI2" s="1032"/>
      <c r="BJ2" s="1032"/>
      <c r="BK2" s="1032"/>
      <c r="BR2" s="1032"/>
      <c r="BS2" s="1032"/>
      <c r="BT2" s="1032"/>
      <c r="BU2" s="1032"/>
      <c r="CA2" s="1032"/>
      <c r="CB2" s="1032"/>
      <c r="CC2" s="1032"/>
      <c r="CD2" s="1032"/>
      <c r="CK2" s="1032"/>
      <c r="CL2" s="1032"/>
      <c r="CM2" s="1032"/>
      <c r="CN2" s="1032"/>
      <c r="CT2" s="1041" t="s">
        <v>64</v>
      </c>
      <c r="CU2" s="1032"/>
      <c r="CV2" s="1032"/>
      <c r="CW2" s="1032"/>
      <c r="DD2" s="1041" t="s">
        <v>65</v>
      </c>
      <c r="DE2" s="1032"/>
      <c r="DF2" s="1032"/>
      <c r="DG2" s="1032"/>
      <c r="DM2" s="1032" t="s">
        <v>62</v>
      </c>
      <c r="DN2" s="1032"/>
      <c r="DO2" s="1032"/>
      <c r="DP2" s="1032"/>
      <c r="DW2" s="1032" t="s">
        <v>61</v>
      </c>
      <c r="DX2" s="1032"/>
      <c r="DY2" s="1032"/>
      <c r="DZ2" s="1032"/>
      <c r="EF2" s="1032" t="s">
        <v>60</v>
      </c>
      <c r="EG2" s="1032"/>
      <c r="EH2" s="1032"/>
      <c r="EI2" s="1032"/>
      <c r="EP2" s="1032" t="s">
        <v>61</v>
      </c>
      <c r="EQ2" s="1032"/>
      <c r="ER2" s="1032"/>
      <c r="ES2" s="1032"/>
      <c r="EY2" s="1032" t="s">
        <v>60</v>
      </c>
      <c r="EZ2" s="1032"/>
      <c r="FA2" s="1032"/>
      <c r="FB2" s="1032"/>
      <c r="FI2" s="1032" t="s">
        <v>61</v>
      </c>
      <c r="FJ2" s="1032"/>
      <c r="FK2" s="1032"/>
      <c r="FL2" s="1032"/>
    </row>
    <row r="3" spans="1:171" ht="13.5" thickBot="1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AB3" s="35"/>
      <c r="AC3" s="35"/>
      <c r="AU3" s="35"/>
      <c r="AV3" s="35"/>
      <c r="BN3" s="35"/>
      <c r="BO3" s="35"/>
      <c r="CG3" s="35"/>
      <c r="CH3" s="35"/>
      <c r="CZ3" s="35"/>
      <c r="DA3" s="35"/>
      <c r="DS3" s="35"/>
      <c r="DT3" s="35"/>
      <c r="EL3" s="35"/>
      <c r="EM3" s="35"/>
      <c r="FE3" s="35"/>
      <c r="FF3" s="35"/>
    </row>
    <row r="4" spans="1:171">
      <c r="A4" s="219"/>
      <c r="B4" s="220"/>
      <c r="C4" s="220"/>
      <c r="D4" s="220"/>
      <c r="E4" s="220"/>
      <c r="F4" s="220"/>
      <c r="G4" s="220"/>
      <c r="H4" s="221"/>
      <c r="I4" s="35"/>
      <c r="J4" s="35"/>
      <c r="K4" s="219"/>
      <c r="L4" s="220"/>
      <c r="M4" s="220"/>
      <c r="N4" s="220"/>
      <c r="O4" s="220"/>
      <c r="P4" s="220"/>
      <c r="Q4" s="220"/>
      <c r="R4" s="221"/>
      <c r="S4" s="35"/>
      <c r="T4" s="219"/>
      <c r="U4" s="220"/>
      <c r="V4" s="220"/>
      <c r="W4" s="220"/>
      <c r="X4" s="220"/>
      <c r="Y4" s="220"/>
      <c r="Z4" s="220"/>
      <c r="AA4" s="221"/>
      <c r="AB4" s="35"/>
      <c r="AC4" s="35"/>
      <c r="AD4" s="219"/>
      <c r="AE4" s="220"/>
      <c r="AF4" s="220"/>
      <c r="AG4" s="220"/>
      <c r="AH4" s="220"/>
      <c r="AI4" s="220"/>
      <c r="AJ4" s="220"/>
      <c r="AK4" s="221"/>
      <c r="AL4" s="35"/>
      <c r="AM4" s="219"/>
      <c r="AN4" s="220"/>
      <c r="AO4" s="220"/>
      <c r="AP4" s="220"/>
      <c r="AQ4" s="220"/>
      <c r="AR4" s="220"/>
      <c r="AS4" s="220"/>
      <c r="AT4" s="221"/>
      <c r="AU4" s="35"/>
      <c r="AV4" s="35"/>
      <c r="AW4" s="219"/>
      <c r="AX4" s="220"/>
      <c r="AY4" s="220"/>
      <c r="AZ4" s="220"/>
      <c r="BA4" s="220"/>
      <c r="BB4" s="220"/>
      <c r="BC4" s="220"/>
      <c r="BD4" s="221"/>
      <c r="BE4" s="35"/>
      <c r="BF4" s="219"/>
      <c r="BG4" s="220"/>
      <c r="BH4" s="220"/>
      <c r="BI4" s="220"/>
      <c r="BJ4" s="220"/>
      <c r="BK4" s="220"/>
      <c r="BL4" s="220"/>
      <c r="BM4" s="221"/>
      <c r="BN4" s="35"/>
      <c r="BO4" s="35"/>
      <c r="BP4" s="219"/>
      <c r="BQ4" s="220"/>
      <c r="BR4" s="220"/>
      <c r="BS4" s="220"/>
      <c r="BT4" s="220"/>
      <c r="BU4" s="220"/>
      <c r="BV4" s="220"/>
      <c r="BW4" s="221"/>
      <c r="BX4" s="35"/>
      <c r="BY4" s="219"/>
      <c r="BZ4" s="220"/>
      <c r="CA4" s="220"/>
      <c r="CB4" s="220"/>
      <c r="CC4" s="220"/>
      <c r="CD4" s="220"/>
      <c r="CE4" s="220"/>
      <c r="CF4" s="221"/>
      <c r="CG4" s="35"/>
      <c r="CH4" s="35"/>
      <c r="CI4" s="219"/>
      <c r="CJ4" s="220"/>
      <c r="CK4" s="220"/>
      <c r="CL4" s="220"/>
      <c r="CM4" s="220"/>
      <c r="CN4" s="220"/>
      <c r="CO4" s="220"/>
      <c r="CP4" s="221"/>
      <c r="CQ4" s="35"/>
      <c r="CR4" s="219"/>
      <c r="CS4" s="220"/>
      <c r="CT4" s="220"/>
      <c r="CU4" s="220"/>
      <c r="CV4" s="220"/>
      <c r="CW4" s="220"/>
      <c r="CX4" s="220"/>
      <c r="CY4" s="221"/>
      <c r="CZ4" s="35"/>
      <c r="DA4" s="35"/>
      <c r="DB4" s="219"/>
      <c r="DC4" s="220"/>
      <c r="DD4" s="220"/>
      <c r="DE4" s="220"/>
      <c r="DF4" s="220"/>
      <c r="DG4" s="220"/>
      <c r="DH4" s="220"/>
      <c r="DI4" s="221"/>
      <c r="DJ4" s="35"/>
      <c r="DK4" s="219"/>
      <c r="DL4" s="220"/>
      <c r="DM4" s="220"/>
      <c r="DN4" s="220"/>
      <c r="DO4" s="220"/>
      <c r="DP4" s="220"/>
      <c r="DQ4" s="220"/>
      <c r="DR4" s="221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185"/>
      <c r="EE4" s="186"/>
      <c r="EF4" s="186"/>
      <c r="EG4" s="186"/>
      <c r="EH4" s="186"/>
      <c r="EI4" s="186"/>
      <c r="EJ4" s="186"/>
      <c r="EK4" s="187"/>
      <c r="EL4" s="35"/>
      <c r="EM4" s="35"/>
      <c r="EN4" s="185"/>
      <c r="EO4" s="186"/>
      <c r="EP4" s="186"/>
      <c r="EQ4" s="186"/>
      <c r="ER4" s="186"/>
      <c r="ES4" s="186"/>
      <c r="ET4" s="186"/>
      <c r="EU4" s="187"/>
      <c r="EV4" s="35"/>
      <c r="EW4" s="185"/>
      <c r="EX4" s="186"/>
      <c r="EY4" s="186"/>
      <c r="EZ4" s="186"/>
      <c r="FA4" s="186"/>
      <c r="FB4" s="186"/>
      <c r="FC4" s="186"/>
      <c r="FD4" s="187"/>
      <c r="FE4" s="35"/>
      <c r="FF4" s="35"/>
      <c r="FG4" s="185"/>
      <c r="FH4" s="186"/>
      <c r="FI4" s="186"/>
      <c r="FJ4" s="186"/>
      <c r="FK4" s="186"/>
      <c r="FL4" s="186"/>
      <c r="FM4" s="186"/>
      <c r="FN4" s="187"/>
      <c r="FO4" s="35"/>
    </row>
    <row r="5" spans="1:171" ht="18.75" customHeight="1">
      <c r="A5" s="356"/>
      <c r="B5" s="654" t="s">
        <v>154</v>
      </c>
      <c r="C5" s="654"/>
      <c r="D5" s="654"/>
      <c r="E5" s="654"/>
      <c r="F5" s="654"/>
      <c r="G5" s="654"/>
      <c r="H5" s="225"/>
      <c r="I5" s="189"/>
      <c r="J5" s="189"/>
      <c r="K5" s="356"/>
      <c r="L5" s="654" t="s">
        <v>154</v>
      </c>
      <c r="M5" s="654"/>
      <c r="N5" s="654"/>
      <c r="O5" s="654"/>
      <c r="P5" s="654"/>
      <c r="Q5" s="654"/>
      <c r="R5" s="225"/>
      <c r="S5" s="189"/>
      <c r="T5" s="356"/>
      <c r="U5" s="654" t="s">
        <v>154</v>
      </c>
      <c r="V5" s="654"/>
      <c r="W5" s="654"/>
      <c r="X5" s="654"/>
      <c r="Y5" s="654"/>
      <c r="Z5" s="654"/>
      <c r="AA5" s="225"/>
      <c r="AB5" s="189"/>
      <c r="AC5" s="189"/>
      <c r="AD5" s="356"/>
      <c r="AE5" s="654" t="s">
        <v>154</v>
      </c>
      <c r="AF5" s="654"/>
      <c r="AG5" s="654"/>
      <c r="AH5" s="654"/>
      <c r="AI5" s="654"/>
      <c r="AJ5" s="654"/>
      <c r="AK5" s="225"/>
      <c r="AL5" s="189"/>
      <c r="AM5" s="356"/>
      <c r="AN5" s="654" t="s">
        <v>154</v>
      </c>
      <c r="AO5" s="654"/>
      <c r="AP5" s="654"/>
      <c r="AQ5" s="654"/>
      <c r="AR5" s="654"/>
      <c r="AS5" s="654"/>
      <c r="AT5" s="225"/>
      <c r="AU5" s="189"/>
      <c r="AV5" s="189"/>
      <c r="AW5" s="356"/>
      <c r="AX5" s="654" t="s">
        <v>154</v>
      </c>
      <c r="AY5" s="654"/>
      <c r="AZ5" s="654"/>
      <c r="BA5" s="654"/>
      <c r="BB5" s="654"/>
      <c r="BC5" s="654"/>
      <c r="BD5" s="225"/>
      <c r="BE5" s="189"/>
      <c r="BF5" s="356"/>
      <c r="BG5" s="654" t="s">
        <v>154</v>
      </c>
      <c r="BH5" s="654"/>
      <c r="BI5" s="654"/>
      <c r="BJ5" s="654"/>
      <c r="BK5" s="654"/>
      <c r="BL5" s="654"/>
      <c r="BM5" s="225"/>
      <c r="BN5" s="189"/>
      <c r="BO5" s="189"/>
      <c r="BP5" s="356"/>
      <c r="BQ5" s="654" t="s">
        <v>154</v>
      </c>
      <c r="BR5" s="654"/>
      <c r="BS5" s="654"/>
      <c r="BT5" s="654"/>
      <c r="BU5" s="654"/>
      <c r="BV5" s="654"/>
      <c r="BW5" s="225"/>
      <c r="BX5" s="189"/>
      <c r="BY5" s="356"/>
      <c r="BZ5" s="654" t="s">
        <v>154</v>
      </c>
      <c r="CA5" s="654"/>
      <c r="CB5" s="654"/>
      <c r="CC5" s="654"/>
      <c r="CD5" s="654"/>
      <c r="CE5" s="654"/>
      <c r="CF5" s="225"/>
      <c r="CG5" s="189"/>
      <c r="CH5" s="189"/>
      <c r="CI5" s="356"/>
      <c r="CJ5" s="654" t="s">
        <v>154</v>
      </c>
      <c r="CK5" s="654"/>
      <c r="CL5" s="654"/>
      <c r="CM5" s="654"/>
      <c r="CN5" s="654"/>
      <c r="CO5" s="654"/>
      <c r="CP5" s="225"/>
      <c r="CQ5" s="189"/>
      <c r="CR5" s="1035"/>
      <c r="CS5" s="1022"/>
      <c r="CT5" s="1022"/>
      <c r="CU5" s="1022"/>
      <c r="CV5" s="1036"/>
      <c r="CW5" s="1036"/>
      <c r="CX5" s="1036"/>
      <c r="CY5" s="1037"/>
      <c r="CZ5" s="189"/>
      <c r="DA5" s="189"/>
      <c r="DB5" s="1035" t="s">
        <v>54</v>
      </c>
      <c r="DC5" s="1022"/>
      <c r="DD5" s="1022"/>
      <c r="DE5" s="1022"/>
      <c r="DF5" s="1036">
        <f>scheidsrechters!L80</f>
        <v>0</v>
      </c>
      <c r="DG5" s="1036"/>
      <c r="DH5" s="1036"/>
      <c r="DI5" s="1037"/>
      <c r="DJ5" s="189"/>
      <c r="DK5" s="1035" t="s">
        <v>54</v>
      </c>
      <c r="DL5" s="1022"/>
      <c r="DM5" s="1022"/>
      <c r="DN5" s="1022"/>
      <c r="DO5" s="1036">
        <f>scheidsrechters!L88</f>
        <v>0</v>
      </c>
      <c r="DP5" s="1036"/>
      <c r="DQ5" s="1036"/>
      <c r="DR5" s="1037"/>
      <c r="DS5" s="189"/>
      <c r="DT5" s="189"/>
      <c r="DU5" s="1022" t="s">
        <v>54</v>
      </c>
      <c r="DV5" s="1022"/>
      <c r="DW5" s="1022"/>
      <c r="DX5" s="1022"/>
      <c r="DY5" s="1026"/>
      <c r="DZ5" s="1026"/>
      <c r="EA5" s="1026"/>
      <c r="EB5" s="1026"/>
      <c r="EC5" s="189"/>
      <c r="ED5" s="1025" t="s">
        <v>54</v>
      </c>
      <c r="EE5" s="1022"/>
      <c r="EF5" s="1022"/>
      <c r="EG5" s="1022"/>
      <c r="EH5" s="1026"/>
      <c r="EI5" s="1026"/>
      <c r="EJ5" s="1026"/>
      <c r="EK5" s="1027"/>
      <c r="EL5" s="189"/>
      <c r="EM5" s="189"/>
      <c r="EN5" s="1025" t="s">
        <v>54</v>
      </c>
      <c r="EO5" s="1022"/>
      <c r="EP5" s="1022"/>
      <c r="EQ5" s="1022"/>
      <c r="ER5" s="1026"/>
      <c r="ES5" s="1026"/>
      <c r="ET5" s="1026"/>
      <c r="EU5" s="1027"/>
      <c r="EV5" s="189"/>
      <c r="EW5" s="1025" t="s">
        <v>54</v>
      </c>
      <c r="EX5" s="1022"/>
      <c r="EY5" s="1022"/>
      <c r="EZ5" s="1022"/>
      <c r="FA5" s="1026">
        <f>scheidsrechters!FH13</f>
        <v>0</v>
      </c>
      <c r="FB5" s="1026"/>
      <c r="FC5" s="1026"/>
      <c r="FD5" s="1027"/>
      <c r="FE5" s="189"/>
      <c r="FF5" s="189"/>
      <c r="FG5" s="1025" t="s">
        <v>54</v>
      </c>
      <c r="FH5" s="1022"/>
      <c r="FI5" s="1022"/>
      <c r="FJ5" s="1022"/>
      <c r="FK5" s="1026">
        <f>scheidsrechters!FH45</f>
        <v>0</v>
      </c>
      <c r="FL5" s="1026"/>
      <c r="FM5" s="1026"/>
      <c r="FN5" s="1027"/>
      <c r="FO5" s="189"/>
    </row>
    <row r="6" spans="1:171" ht="12.75" customHeight="1">
      <c r="A6" s="222"/>
      <c r="B6" s="654"/>
      <c r="C6" s="654"/>
      <c r="D6" s="654"/>
      <c r="E6" s="654"/>
      <c r="F6" s="654"/>
      <c r="G6" s="654"/>
      <c r="H6" s="223"/>
      <c r="I6" s="35"/>
      <c r="J6" s="35"/>
      <c r="K6" s="222"/>
      <c r="L6" s="654"/>
      <c r="M6" s="654"/>
      <c r="N6" s="654"/>
      <c r="O6" s="654"/>
      <c r="P6" s="654"/>
      <c r="Q6" s="654"/>
      <c r="R6" s="223"/>
      <c r="S6" s="35"/>
      <c r="T6" s="222"/>
      <c r="U6" s="654"/>
      <c r="V6" s="654"/>
      <c r="W6" s="654"/>
      <c r="X6" s="654"/>
      <c r="Y6" s="654"/>
      <c r="Z6" s="654"/>
      <c r="AA6" s="223"/>
      <c r="AB6" s="35"/>
      <c r="AC6" s="35"/>
      <c r="AD6" s="222"/>
      <c r="AE6" s="654"/>
      <c r="AF6" s="654"/>
      <c r="AG6" s="654"/>
      <c r="AH6" s="654"/>
      <c r="AI6" s="654"/>
      <c r="AJ6" s="654"/>
      <c r="AK6" s="223"/>
      <c r="AL6" s="35"/>
      <c r="AM6" s="222"/>
      <c r="AN6" s="654"/>
      <c r="AO6" s="654"/>
      <c r="AP6" s="654"/>
      <c r="AQ6" s="654"/>
      <c r="AR6" s="654"/>
      <c r="AS6" s="654"/>
      <c r="AT6" s="223"/>
      <c r="AU6" s="35"/>
      <c r="AV6" s="35"/>
      <c r="AW6" s="222"/>
      <c r="AX6" s="654"/>
      <c r="AY6" s="654"/>
      <c r="AZ6" s="654"/>
      <c r="BA6" s="654"/>
      <c r="BB6" s="654"/>
      <c r="BC6" s="654"/>
      <c r="BD6" s="223"/>
      <c r="BE6" s="35"/>
      <c r="BF6" s="222"/>
      <c r="BG6" s="654"/>
      <c r="BH6" s="654"/>
      <c r="BI6" s="654"/>
      <c r="BJ6" s="654"/>
      <c r="BK6" s="654"/>
      <c r="BL6" s="654"/>
      <c r="BM6" s="223"/>
      <c r="BN6" s="35"/>
      <c r="BO6" s="35"/>
      <c r="BP6" s="222"/>
      <c r="BQ6" s="654"/>
      <c r="BR6" s="654"/>
      <c r="BS6" s="654"/>
      <c r="BT6" s="654"/>
      <c r="BU6" s="654"/>
      <c r="BV6" s="654"/>
      <c r="BW6" s="223"/>
      <c r="BX6" s="35"/>
      <c r="BY6" s="222"/>
      <c r="BZ6" s="654"/>
      <c r="CA6" s="654"/>
      <c r="CB6" s="654"/>
      <c r="CC6" s="654"/>
      <c r="CD6" s="654"/>
      <c r="CE6" s="654"/>
      <c r="CF6" s="223"/>
      <c r="CG6" s="35"/>
      <c r="CH6" s="35"/>
      <c r="CI6" s="222"/>
      <c r="CJ6" s="654"/>
      <c r="CK6" s="654"/>
      <c r="CL6" s="654"/>
      <c r="CM6" s="654"/>
      <c r="CN6" s="654"/>
      <c r="CO6" s="654"/>
      <c r="CP6" s="223"/>
      <c r="CQ6" s="35"/>
      <c r="CR6" s="222"/>
      <c r="CS6" s="35"/>
      <c r="CT6" s="35"/>
      <c r="CU6" s="35"/>
      <c r="CV6" s="216"/>
      <c r="CW6" s="216"/>
      <c r="CX6" s="216"/>
      <c r="CY6" s="223"/>
      <c r="CZ6" s="35"/>
      <c r="DA6" s="35"/>
      <c r="DB6" s="222"/>
      <c r="DC6" s="35"/>
      <c r="DD6" s="35"/>
      <c r="DE6" s="35"/>
      <c r="DF6" s="216"/>
      <c r="DG6" s="216"/>
      <c r="DH6" s="216"/>
      <c r="DI6" s="223"/>
      <c r="DJ6" s="35"/>
      <c r="DK6" s="222"/>
      <c r="DL6" s="35"/>
      <c r="DM6" s="35"/>
      <c r="DN6" s="35"/>
      <c r="DO6" s="216"/>
      <c r="DP6" s="216"/>
      <c r="DQ6" s="216"/>
      <c r="DR6" s="223"/>
      <c r="DS6" s="35"/>
      <c r="DT6" s="35"/>
      <c r="DU6" s="35"/>
      <c r="DV6" s="35"/>
      <c r="DW6" s="35"/>
      <c r="DX6" s="35"/>
      <c r="DY6" s="216"/>
      <c r="DZ6" s="216"/>
      <c r="EA6" s="216"/>
      <c r="EB6" s="35"/>
      <c r="EC6" s="35"/>
      <c r="ED6" s="93"/>
      <c r="EE6" s="35"/>
      <c r="EF6" s="35"/>
      <c r="EG6" s="35"/>
      <c r="EH6" s="216"/>
      <c r="EI6" s="216"/>
      <c r="EJ6" s="216"/>
      <c r="EK6" s="191"/>
      <c r="EL6" s="35"/>
      <c r="EM6" s="35"/>
      <c r="EN6" s="93"/>
      <c r="EO6" s="35"/>
      <c r="EP6" s="35"/>
      <c r="EQ6" s="35"/>
      <c r="ER6" s="216"/>
      <c r="ES6" s="216"/>
      <c r="ET6" s="216"/>
      <c r="EU6" s="191"/>
      <c r="EV6" s="35"/>
      <c r="EW6" s="93"/>
      <c r="EX6" s="35"/>
      <c r="EY6" s="35"/>
      <c r="EZ6" s="35"/>
      <c r="FA6" s="35"/>
      <c r="FB6" s="35"/>
      <c r="FC6" s="35"/>
      <c r="FD6" s="191"/>
      <c r="FE6" s="35"/>
      <c r="FF6" s="35"/>
      <c r="FG6" s="93"/>
      <c r="FH6" s="35"/>
      <c r="FI6" s="35"/>
      <c r="FJ6" s="35"/>
      <c r="FK6" s="35"/>
      <c r="FL6" s="35"/>
      <c r="FM6" s="35"/>
      <c r="FN6" s="191"/>
      <c r="FO6" s="35"/>
    </row>
    <row r="7" spans="1:171" ht="12.75" customHeight="1">
      <c r="A7" s="222"/>
      <c r="B7" s="1091" t="s">
        <v>153</v>
      </c>
      <c r="C7" s="1091"/>
      <c r="D7" s="1091"/>
      <c r="E7" s="1091"/>
      <c r="F7" s="1091"/>
      <c r="G7" s="1091"/>
      <c r="H7" s="367"/>
      <c r="I7" s="370"/>
      <c r="J7" s="370"/>
      <c r="K7" s="369"/>
      <c r="L7" s="1091" t="s">
        <v>153</v>
      </c>
      <c r="M7" s="1091"/>
      <c r="N7" s="1091"/>
      <c r="O7" s="1091"/>
      <c r="P7" s="1091"/>
      <c r="Q7" s="1091"/>
      <c r="R7" s="367"/>
      <c r="S7" s="370"/>
      <c r="T7" s="369"/>
      <c r="U7" s="1091" t="s">
        <v>153</v>
      </c>
      <c r="V7" s="1091"/>
      <c r="W7" s="1091"/>
      <c r="X7" s="1091"/>
      <c r="Y7" s="1091"/>
      <c r="Z7" s="1091"/>
      <c r="AA7" s="367"/>
      <c r="AB7" s="370"/>
      <c r="AC7" s="370"/>
      <c r="AD7" s="369"/>
      <c r="AE7" s="1091" t="s">
        <v>153</v>
      </c>
      <c r="AF7" s="1091"/>
      <c r="AG7" s="1091"/>
      <c r="AH7" s="1091"/>
      <c r="AI7" s="1091"/>
      <c r="AJ7" s="1091"/>
      <c r="AK7" s="367"/>
      <c r="AL7" s="35"/>
      <c r="AM7" s="222"/>
      <c r="AN7" s="1088" t="s">
        <v>153</v>
      </c>
      <c r="AO7" s="1088"/>
      <c r="AP7" s="1088"/>
      <c r="AQ7" s="1088"/>
      <c r="AR7" s="1088"/>
      <c r="AS7" s="1088"/>
      <c r="AT7" s="223"/>
      <c r="AU7" s="35"/>
      <c r="AV7" s="35"/>
      <c r="AW7" s="222"/>
      <c r="AX7" s="1088" t="s">
        <v>153</v>
      </c>
      <c r="AY7" s="1088"/>
      <c r="AZ7" s="1088"/>
      <c r="BA7" s="1088"/>
      <c r="BB7" s="1088"/>
      <c r="BC7" s="1088"/>
      <c r="BD7" s="223"/>
      <c r="BE7" s="35"/>
      <c r="BF7" s="222"/>
      <c r="BG7" s="1088" t="s">
        <v>153</v>
      </c>
      <c r="BH7" s="1088"/>
      <c r="BI7" s="1088"/>
      <c r="BJ7" s="1088"/>
      <c r="BK7" s="1088"/>
      <c r="BL7" s="1088"/>
      <c r="BM7" s="223"/>
      <c r="BN7" s="35"/>
      <c r="BO7" s="35"/>
      <c r="BP7" s="222"/>
      <c r="BQ7" s="1088" t="s">
        <v>153</v>
      </c>
      <c r="BR7" s="1088"/>
      <c r="BS7" s="1088"/>
      <c r="BT7" s="1088"/>
      <c r="BU7" s="1088"/>
      <c r="BV7" s="1088"/>
      <c r="BW7" s="223"/>
      <c r="BX7" s="35"/>
      <c r="BY7" s="222"/>
      <c r="BZ7" s="1088" t="s">
        <v>153</v>
      </c>
      <c r="CA7" s="1088"/>
      <c r="CB7" s="1088"/>
      <c r="CC7" s="1088"/>
      <c r="CD7" s="1088"/>
      <c r="CE7" s="1088"/>
      <c r="CF7" s="223"/>
      <c r="CG7" s="35"/>
      <c r="CH7" s="35"/>
      <c r="CI7" s="222"/>
      <c r="CJ7" s="1088" t="s">
        <v>153</v>
      </c>
      <c r="CK7" s="1088"/>
      <c r="CL7" s="1088"/>
      <c r="CM7" s="1088"/>
      <c r="CN7" s="1088"/>
      <c r="CO7" s="1088"/>
      <c r="CP7" s="223"/>
      <c r="CQ7" s="35"/>
      <c r="CR7" s="222"/>
      <c r="CS7" s="35"/>
      <c r="CT7" s="35"/>
      <c r="CU7" s="35"/>
      <c r="CV7" s="35"/>
      <c r="CW7" s="35"/>
      <c r="CX7" s="35"/>
      <c r="CY7" s="223"/>
      <c r="CZ7" s="35"/>
      <c r="DA7" s="35"/>
      <c r="DB7" s="222"/>
      <c r="DC7" s="35"/>
      <c r="DD7" s="35"/>
      <c r="DE7" s="35"/>
      <c r="DF7" s="35"/>
      <c r="DG7" s="35"/>
      <c r="DH7" s="35"/>
      <c r="DI7" s="223"/>
      <c r="DJ7" s="35"/>
      <c r="DK7" s="222"/>
      <c r="DL7" s="35"/>
      <c r="DM7" s="35"/>
      <c r="DN7" s="35"/>
      <c r="DO7" s="35"/>
      <c r="DP7" s="35"/>
      <c r="DQ7" s="35"/>
      <c r="DR7" s="223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93"/>
      <c r="EE7" s="35"/>
      <c r="EF7" s="35"/>
      <c r="EG7" s="35"/>
      <c r="EH7" s="35"/>
      <c r="EI7" s="35"/>
      <c r="EJ7" s="35"/>
      <c r="EK7" s="191"/>
      <c r="EL7" s="35"/>
      <c r="EM7" s="35"/>
      <c r="EN7" s="93"/>
      <c r="EO7" s="35"/>
      <c r="EP7" s="35"/>
      <c r="EQ7" s="35"/>
      <c r="ER7" s="35"/>
      <c r="ES7" s="35"/>
      <c r="ET7" s="35"/>
      <c r="EU7" s="191"/>
      <c r="EV7" s="35"/>
      <c r="EW7" s="93"/>
      <c r="EX7" s="35"/>
      <c r="EY7" s="35"/>
      <c r="EZ7" s="35"/>
      <c r="FA7" s="35"/>
      <c r="FB7" s="35"/>
      <c r="FC7" s="35"/>
      <c r="FD7" s="191"/>
      <c r="FE7" s="35"/>
      <c r="FF7" s="35"/>
      <c r="FG7" s="93"/>
      <c r="FH7" s="35"/>
      <c r="FI7" s="35"/>
      <c r="FJ7" s="35"/>
      <c r="FK7" s="35"/>
      <c r="FL7" s="35"/>
      <c r="FM7" s="35"/>
      <c r="FN7" s="191"/>
      <c r="FO7" s="35"/>
    </row>
    <row r="8" spans="1:171" ht="18.75" customHeight="1">
      <c r="A8" s="222"/>
      <c r="B8" s="1091"/>
      <c r="C8" s="1091"/>
      <c r="D8" s="1091"/>
      <c r="E8" s="1091"/>
      <c r="F8" s="1091"/>
      <c r="G8" s="1091"/>
      <c r="H8" s="367"/>
      <c r="I8" s="370"/>
      <c r="J8" s="370"/>
      <c r="K8" s="369"/>
      <c r="L8" s="1091"/>
      <c r="M8" s="1091"/>
      <c r="N8" s="1091"/>
      <c r="O8" s="1091"/>
      <c r="P8" s="1091"/>
      <c r="Q8" s="1091"/>
      <c r="R8" s="367"/>
      <c r="S8" s="370"/>
      <c r="T8" s="369"/>
      <c r="U8" s="1091"/>
      <c r="V8" s="1091"/>
      <c r="W8" s="1091"/>
      <c r="X8" s="1091"/>
      <c r="Y8" s="1091"/>
      <c r="Z8" s="1091"/>
      <c r="AA8" s="367"/>
      <c r="AB8" s="370"/>
      <c r="AC8" s="370"/>
      <c r="AD8" s="369"/>
      <c r="AE8" s="1091"/>
      <c r="AF8" s="1091"/>
      <c r="AG8" s="1091"/>
      <c r="AH8" s="1091"/>
      <c r="AI8" s="1091"/>
      <c r="AJ8" s="1091"/>
      <c r="AK8" s="367"/>
      <c r="AL8" s="35"/>
      <c r="AM8" s="222"/>
      <c r="AN8" s="1088"/>
      <c r="AO8" s="1088"/>
      <c r="AP8" s="1088"/>
      <c r="AQ8" s="1088"/>
      <c r="AR8" s="1088"/>
      <c r="AS8" s="1088"/>
      <c r="AT8" s="223"/>
      <c r="AU8" s="35"/>
      <c r="AV8" s="35"/>
      <c r="AW8" s="222"/>
      <c r="AX8" s="1088"/>
      <c r="AY8" s="1088"/>
      <c r="AZ8" s="1088"/>
      <c r="BA8" s="1088"/>
      <c r="BB8" s="1088"/>
      <c r="BC8" s="1088"/>
      <c r="BD8" s="223"/>
      <c r="BE8" s="35"/>
      <c r="BF8" s="222"/>
      <c r="BG8" s="1088"/>
      <c r="BH8" s="1088"/>
      <c r="BI8" s="1088"/>
      <c r="BJ8" s="1088"/>
      <c r="BK8" s="1088"/>
      <c r="BL8" s="1088"/>
      <c r="BM8" s="223"/>
      <c r="BN8" s="35"/>
      <c r="BO8" s="35"/>
      <c r="BP8" s="222"/>
      <c r="BQ8" s="1088"/>
      <c r="BR8" s="1088"/>
      <c r="BS8" s="1088"/>
      <c r="BT8" s="1088"/>
      <c r="BU8" s="1088"/>
      <c r="BV8" s="1088"/>
      <c r="BW8" s="223"/>
      <c r="BX8" s="35"/>
      <c r="BY8" s="222"/>
      <c r="BZ8" s="1088"/>
      <c r="CA8" s="1088"/>
      <c r="CB8" s="1088"/>
      <c r="CC8" s="1088"/>
      <c r="CD8" s="1088"/>
      <c r="CE8" s="1088"/>
      <c r="CF8" s="223"/>
      <c r="CG8" s="35"/>
      <c r="CH8" s="35"/>
      <c r="CI8" s="222"/>
      <c r="CJ8" s="1088"/>
      <c r="CK8" s="1088"/>
      <c r="CL8" s="1088"/>
      <c r="CM8" s="1088"/>
      <c r="CN8" s="1088"/>
      <c r="CO8" s="1088"/>
      <c r="CP8" s="223"/>
      <c r="CQ8" s="35"/>
      <c r="CR8" s="222"/>
      <c r="CS8" s="1023"/>
      <c r="CT8" s="1023"/>
      <c r="CU8" s="1023"/>
      <c r="CV8" s="1023"/>
      <c r="CW8" s="1023"/>
      <c r="CX8" s="35"/>
      <c r="CY8" s="223"/>
      <c r="CZ8" s="35"/>
      <c r="DA8" s="35"/>
      <c r="DB8" s="222"/>
      <c r="DC8" s="1023" t="s">
        <v>55</v>
      </c>
      <c r="DD8" s="1023"/>
      <c r="DE8" s="1023" t="str">
        <f>scheidsrechters!A80</f>
        <v>Finale</v>
      </c>
      <c r="DF8" s="1023"/>
      <c r="DG8" s="1023"/>
      <c r="DH8" s="35" t="s">
        <v>56</v>
      </c>
      <c r="DI8" s="223"/>
      <c r="DJ8" s="35"/>
      <c r="DK8" s="222"/>
      <c r="DL8" s="1023" t="s">
        <v>55</v>
      </c>
      <c r="DM8" s="1023"/>
      <c r="DN8" s="1023">
        <f>scheidsrechters!A88</f>
        <v>0</v>
      </c>
      <c r="DO8" s="1023"/>
      <c r="DP8" s="1023"/>
      <c r="DQ8" s="35" t="s">
        <v>56</v>
      </c>
      <c r="DR8" s="223"/>
      <c r="DS8" s="35"/>
      <c r="DT8" s="35"/>
      <c r="DU8" s="35"/>
      <c r="DV8" s="1023" t="s">
        <v>55</v>
      </c>
      <c r="DW8" s="1023"/>
      <c r="DX8" s="1023"/>
      <c r="DY8" s="1023"/>
      <c r="DZ8" s="1023"/>
      <c r="EA8" s="35" t="s">
        <v>56</v>
      </c>
      <c r="EB8" s="35"/>
      <c r="EC8" s="35"/>
      <c r="ED8" s="93"/>
      <c r="EE8" s="1023" t="s">
        <v>55</v>
      </c>
      <c r="EF8" s="1023"/>
      <c r="EG8" s="1023"/>
      <c r="EH8" s="1023"/>
      <c r="EI8" s="1023"/>
      <c r="EJ8" s="35" t="s">
        <v>56</v>
      </c>
      <c r="EK8" s="191"/>
      <c r="EL8" s="35"/>
      <c r="EM8" s="35"/>
      <c r="EN8" s="93"/>
      <c r="EO8" s="1023" t="s">
        <v>55</v>
      </c>
      <c r="EP8" s="1023"/>
      <c r="EQ8" s="1023"/>
      <c r="ER8" s="1023"/>
      <c r="ES8" s="1023"/>
      <c r="ET8" s="35" t="s">
        <v>56</v>
      </c>
      <c r="EU8" s="191"/>
      <c r="EV8" s="35"/>
      <c r="EW8" s="93"/>
      <c r="EX8" s="1023" t="s">
        <v>55</v>
      </c>
      <c r="EY8" s="1023"/>
      <c r="EZ8" s="1023">
        <f>scheidsrechters!EW13</f>
        <v>0</v>
      </c>
      <c r="FA8" s="1023"/>
      <c r="FB8" s="1023"/>
      <c r="FC8" s="35" t="s">
        <v>56</v>
      </c>
      <c r="FD8" s="191"/>
      <c r="FE8" s="35"/>
      <c r="FF8" s="35"/>
      <c r="FG8" s="93"/>
      <c r="FH8" s="1023" t="s">
        <v>55</v>
      </c>
      <c r="FI8" s="1023"/>
      <c r="FJ8" s="1023">
        <f>scheidsrechters!EW45</f>
        <v>0</v>
      </c>
      <c r="FK8" s="1023"/>
      <c r="FL8" s="1023"/>
      <c r="FM8" s="35" t="s">
        <v>56</v>
      </c>
      <c r="FN8" s="191"/>
      <c r="FO8" s="35"/>
    </row>
    <row r="9" spans="1:171">
      <c r="A9" s="222"/>
      <c r="B9" s="35"/>
      <c r="C9" s="35"/>
      <c r="D9" s="35"/>
      <c r="E9" s="35"/>
      <c r="F9" s="35"/>
      <c r="G9" s="35"/>
      <c r="H9" s="223"/>
      <c r="I9" s="35"/>
      <c r="J9" s="35"/>
      <c r="K9" s="222"/>
      <c r="L9" s="35"/>
      <c r="M9" s="35"/>
      <c r="N9" s="35"/>
      <c r="O9" s="35"/>
      <c r="P9" s="35"/>
      <c r="Q9" s="35"/>
      <c r="R9" s="223"/>
      <c r="S9" s="35"/>
      <c r="T9" s="222"/>
      <c r="U9" s="35"/>
      <c r="V9" s="35"/>
      <c r="W9" s="35"/>
      <c r="X9" s="35"/>
      <c r="Y9" s="35"/>
      <c r="Z9" s="35"/>
      <c r="AA9" s="223"/>
      <c r="AB9" s="35"/>
      <c r="AC9" s="35"/>
      <c r="AD9" s="222"/>
      <c r="AE9" s="35"/>
      <c r="AF9" s="35"/>
      <c r="AG9" s="35"/>
      <c r="AH9" s="35"/>
      <c r="AI9" s="35"/>
      <c r="AJ9" s="35"/>
      <c r="AK9" s="223"/>
      <c r="AL9" s="35"/>
      <c r="AM9" s="222"/>
      <c r="AN9" s="35"/>
      <c r="AO9" s="35"/>
      <c r="AP9" s="35"/>
      <c r="AQ9" s="35"/>
      <c r="AR9" s="35"/>
      <c r="AS9" s="35"/>
      <c r="AT9" s="223"/>
      <c r="AU9" s="35"/>
      <c r="AV9" s="35"/>
      <c r="AW9" s="222"/>
      <c r="AX9" s="35"/>
      <c r="AY9" s="35"/>
      <c r="AZ9" s="35"/>
      <c r="BA9" s="35"/>
      <c r="BB9" s="35"/>
      <c r="BC9" s="35"/>
      <c r="BD9" s="223"/>
      <c r="BE9" s="35"/>
      <c r="BF9" s="222"/>
      <c r="BG9" s="35"/>
      <c r="BH9" s="35"/>
      <c r="BI9" s="35"/>
      <c r="BJ9" s="35"/>
      <c r="BK9" s="35"/>
      <c r="BL9" s="35"/>
      <c r="BM9" s="223"/>
      <c r="BN9" s="35"/>
      <c r="BO9" s="35"/>
      <c r="BP9" s="222"/>
      <c r="BQ9" s="35"/>
      <c r="BR9" s="35"/>
      <c r="BS9" s="35"/>
      <c r="BT9" s="35"/>
      <c r="BU9" s="35"/>
      <c r="BV9" s="35"/>
      <c r="BW9" s="223"/>
      <c r="BX9" s="35"/>
      <c r="BY9" s="222"/>
      <c r="BZ9" s="35"/>
      <c r="CA9" s="35"/>
      <c r="CB9" s="35"/>
      <c r="CC9" s="35"/>
      <c r="CD9" s="35"/>
      <c r="CE9" s="35"/>
      <c r="CF9" s="223"/>
      <c r="CG9" s="35"/>
      <c r="CH9" s="35"/>
      <c r="CI9" s="222"/>
      <c r="CJ9" s="35"/>
      <c r="CK9" s="35"/>
      <c r="CL9" s="35"/>
      <c r="CM9" s="35"/>
      <c r="CN9" s="35"/>
      <c r="CO9" s="35"/>
      <c r="CP9" s="223"/>
      <c r="CQ9" s="35"/>
      <c r="CR9" s="222"/>
      <c r="CS9" s="35"/>
      <c r="CT9" s="35"/>
      <c r="CU9" s="35"/>
      <c r="CV9" s="35"/>
      <c r="CW9" s="35"/>
      <c r="CX9" s="35"/>
      <c r="CY9" s="223"/>
      <c r="CZ9" s="35"/>
      <c r="DA9" s="35"/>
      <c r="DB9" s="222"/>
      <c r="DC9" s="35"/>
      <c r="DD9" s="35"/>
      <c r="DE9" s="35"/>
      <c r="DF9" s="35"/>
      <c r="DG9" s="35"/>
      <c r="DH9" s="35"/>
      <c r="DI9" s="223"/>
      <c r="DJ9" s="35"/>
      <c r="DK9" s="222"/>
      <c r="DL9" s="35"/>
      <c r="DM9" s="35"/>
      <c r="DN9" s="35"/>
      <c r="DO9" s="35"/>
      <c r="DP9" s="35"/>
      <c r="DQ9" s="35"/>
      <c r="DR9" s="223"/>
      <c r="DS9" s="35"/>
      <c r="DT9" s="35"/>
      <c r="DU9" s="35"/>
      <c r="DV9" s="35"/>
      <c r="DW9" s="35"/>
      <c r="DX9" s="216"/>
      <c r="DY9" s="216"/>
      <c r="DZ9" s="216"/>
      <c r="EA9" s="35"/>
      <c r="EB9" s="35"/>
      <c r="EC9" s="35"/>
      <c r="ED9" s="93"/>
      <c r="EE9" s="35"/>
      <c r="EF9" s="35"/>
      <c r="EG9" s="216"/>
      <c r="EH9" s="216"/>
      <c r="EI9" s="216"/>
      <c r="EJ9" s="35"/>
      <c r="EK9" s="191"/>
      <c r="EL9" s="35"/>
      <c r="EM9" s="35"/>
      <c r="EN9" s="93"/>
      <c r="EO9" s="35"/>
      <c r="EP9" s="35"/>
      <c r="EQ9" s="216"/>
      <c r="ER9" s="216"/>
      <c r="ES9" s="216"/>
      <c r="ET9" s="35"/>
      <c r="EU9" s="191"/>
      <c r="EV9" s="35"/>
      <c r="EW9" s="93"/>
      <c r="EX9" s="35"/>
      <c r="EY9" s="35"/>
      <c r="EZ9" s="35"/>
      <c r="FA9" s="35"/>
      <c r="FB9" s="35"/>
      <c r="FC9" s="35"/>
      <c r="FD9" s="191"/>
      <c r="FE9" s="35"/>
      <c r="FF9" s="35"/>
      <c r="FG9" s="93"/>
      <c r="FH9" s="35"/>
      <c r="FI9" s="35"/>
      <c r="FJ9" s="35"/>
      <c r="FK9" s="35"/>
      <c r="FL9" s="35"/>
      <c r="FM9" s="35"/>
      <c r="FN9" s="191"/>
      <c r="FO9" s="35"/>
    </row>
    <row r="10" spans="1:171" ht="12.75" customHeight="1">
      <c r="A10" s="222"/>
      <c r="B10" s="1089" t="s">
        <v>155</v>
      </c>
      <c r="C10" s="1089"/>
      <c r="D10" s="1089"/>
      <c r="E10" s="1089"/>
      <c r="F10" s="1089"/>
      <c r="G10" s="1089"/>
      <c r="H10" s="223"/>
      <c r="I10" s="35"/>
      <c r="J10" s="35"/>
      <c r="K10" s="222"/>
      <c r="L10" s="1089" t="s">
        <v>155</v>
      </c>
      <c r="M10" s="1089"/>
      <c r="N10" s="1089"/>
      <c r="O10" s="1089"/>
      <c r="P10" s="1089"/>
      <c r="Q10" s="1089"/>
      <c r="R10" s="223"/>
      <c r="S10" s="35"/>
      <c r="T10" s="222"/>
      <c r="U10" s="1089" t="s">
        <v>157</v>
      </c>
      <c r="V10" s="1089"/>
      <c r="W10" s="1089"/>
      <c r="X10" s="1089"/>
      <c r="Y10" s="1089"/>
      <c r="Z10" s="1089"/>
      <c r="AA10" s="223"/>
      <c r="AB10" s="35"/>
      <c r="AC10" s="35"/>
      <c r="AD10" s="222"/>
      <c r="AE10" s="1089" t="s">
        <v>157</v>
      </c>
      <c r="AF10" s="1089"/>
      <c r="AG10" s="1089"/>
      <c r="AH10" s="1089"/>
      <c r="AI10" s="1089"/>
      <c r="AJ10" s="1089"/>
      <c r="AK10" s="223"/>
      <c r="AL10" s="35"/>
      <c r="AM10" s="222"/>
      <c r="AN10" s="1086" t="s">
        <v>155</v>
      </c>
      <c r="AO10" s="1086"/>
      <c r="AP10" s="1086"/>
      <c r="AQ10" s="1086"/>
      <c r="AR10" s="1086"/>
      <c r="AS10" s="1086"/>
      <c r="AT10" s="223"/>
      <c r="AU10" s="35"/>
      <c r="AV10" s="35"/>
      <c r="AW10" s="222"/>
      <c r="AX10" s="1086" t="s">
        <v>155</v>
      </c>
      <c r="AY10" s="1086"/>
      <c r="AZ10" s="1086"/>
      <c r="BA10" s="1086"/>
      <c r="BB10" s="1086"/>
      <c r="BC10" s="1086"/>
      <c r="BD10" s="223"/>
      <c r="BE10" s="35"/>
      <c r="BF10" s="222"/>
      <c r="BG10" s="1086" t="s">
        <v>155</v>
      </c>
      <c r="BH10" s="1086"/>
      <c r="BI10" s="1086"/>
      <c r="BJ10" s="1086"/>
      <c r="BK10" s="1086"/>
      <c r="BL10" s="1086"/>
      <c r="BM10" s="223"/>
      <c r="BN10" s="35"/>
      <c r="BO10" s="35"/>
      <c r="BP10" s="222"/>
      <c r="BQ10" s="1086" t="s">
        <v>155</v>
      </c>
      <c r="BR10" s="1086"/>
      <c r="BS10" s="1086"/>
      <c r="BT10" s="1086"/>
      <c r="BU10" s="1086"/>
      <c r="BV10" s="1086"/>
      <c r="BW10" s="223"/>
      <c r="BX10" s="35"/>
      <c r="BY10" s="222"/>
      <c r="BZ10" s="1086" t="s">
        <v>155</v>
      </c>
      <c r="CA10" s="1086"/>
      <c r="CB10" s="1086"/>
      <c r="CC10" s="1086"/>
      <c r="CD10" s="1086"/>
      <c r="CE10" s="1086"/>
      <c r="CF10" s="223"/>
      <c r="CG10" s="35"/>
      <c r="CH10" s="35"/>
      <c r="CI10" s="222"/>
      <c r="CJ10" s="1086" t="s">
        <v>155</v>
      </c>
      <c r="CK10" s="1086"/>
      <c r="CL10" s="1086"/>
      <c r="CM10" s="1086"/>
      <c r="CN10" s="1086"/>
      <c r="CO10" s="1086"/>
      <c r="CP10" s="223"/>
      <c r="CQ10" s="35"/>
      <c r="CR10" s="222"/>
      <c r="CS10" s="35"/>
      <c r="CT10" s="35"/>
      <c r="CU10" s="35"/>
      <c r="CV10" s="35"/>
      <c r="CW10" s="35"/>
      <c r="CX10" s="35"/>
      <c r="CY10" s="223"/>
      <c r="CZ10" s="35"/>
      <c r="DA10" s="35"/>
      <c r="DB10" s="222"/>
      <c r="DC10" s="35"/>
      <c r="DD10" s="35"/>
      <c r="DE10" s="35"/>
      <c r="DF10" s="35"/>
      <c r="DG10" s="35"/>
      <c r="DH10" s="35"/>
      <c r="DI10" s="223"/>
      <c r="DJ10" s="35"/>
      <c r="DK10" s="222"/>
      <c r="DL10" s="35"/>
      <c r="DM10" s="35"/>
      <c r="DN10" s="35"/>
      <c r="DO10" s="35"/>
      <c r="DP10" s="35"/>
      <c r="DQ10" s="35"/>
      <c r="DR10" s="223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93"/>
      <c r="EE10" s="35"/>
      <c r="EF10" s="35"/>
      <c r="EG10" s="35"/>
      <c r="EH10" s="35"/>
      <c r="EI10" s="35"/>
      <c r="EJ10" s="35"/>
      <c r="EK10" s="191"/>
      <c r="EL10" s="35"/>
      <c r="EM10" s="35"/>
      <c r="EN10" s="93"/>
      <c r="EO10" s="35"/>
      <c r="EP10" s="35"/>
      <c r="EQ10" s="35"/>
      <c r="ER10" s="35"/>
      <c r="ES10" s="35"/>
      <c r="ET10" s="35"/>
      <c r="EU10" s="191"/>
      <c r="EV10" s="35"/>
      <c r="EW10" s="93"/>
      <c r="EX10" s="35"/>
      <c r="EY10" s="35"/>
      <c r="EZ10" s="35"/>
      <c r="FA10" s="35"/>
      <c r="FB10" s="35"/>
      <c r="FC10" s="35"/>
      <c r="FD10" s="191"/>
      <c r="FE10" s="35"/>
      <c r="FF10" s="35"/>
      <c r="FG10" s="93"/>
      <c r="FH10" s="35"/>
      <c r="FI10" s="35"/>
      <c r="FJ10" s="35"/>
      <c r="FK10" s="35"/>
      <c r="FL10" s="35"/>
      <c r="FM10" s="35"/>
      <c r="FN10" s="191"/>
      <c r="FO10" s="35"/>
    </row>
    <row r="11" spans="1:171" ht="12.75" customHeight="1">
      <c r="A11" s="222"/>
      <c r="B11" s="1089"/>
      <c r="C11" s="1089"/>
      <c r="D11" s="1089"/>
      <c r="E11" s="1089"/>
      <c r="F11" s="1089"/>
      <c r="G11" s="1089"/>
      <c r="H11" s="357"/>
      <c r="I11" s="192"/>
      <c r="J11" s="192"/>
      <c r="K11" s="222"/>
      <c r="L11" s="1089"/>
      <c r="M11" s="1089"/>
      <c r="N11" s="1089"/>
      <c r="O11" s="1089"/>
      <c r="P11" s="1089"/>
      <c r="Q11" s="1089"/>
      <c r="R11" s="357"/>
      <c r="S11" s="192"/>
      <c r="T11" s="222"/>
      <c r="U11" s="1089"/>
      <c r="V11" s="1089"/>
      <c r="W11" s="1089"/>
      <c r="X11" s="1089"/>
      <c r="Y11" s="1089"/>
      <c r="Z11" s="1089"/>
      <c r="AA11" s="357"/>
      <c r="AB11" s="192"/>
      <c r="AC11" s="192"/>
      <c r="AD11" s="222"/>
      <c r="AE11" s="1089"/>
      <c r="AF11" s="1089"/>
      <c r="AG11" s="1089"/>
      <c r="AH11" s="1089"/>
      <c r="AI11" s="1089"/>
      <c r="AJ11" s="1089"/>
      <c r="AK11" s="357"/>
      <c r="AL11" s="192"/>
      <c r="AM11" s="222"/>
      <c r="AN11" s="1086"/>
      <c r="AO11" s="1086"/>
      <c r="AP11" s="1086"/>
      <c r="AQ11" s="1086"/>
      <c r="AR11" s="1086"/>
      <c r="AS11" s="1086"/>
      <c r="AT11" s="357"/>
      <c r="AU11" s="192"/>
      <c r="AV11" s="192"/>
      <c r="AW11" s="222"/>
      <c r="AX11" s="1086"/>
      <c r="AY11" s="1086"/>
      <c r="AZ11" s="1086"/>
      <c r="BA11" s="1086"/>
      <c r="BB11" s="1086"/>
      <c r="BC11" s="1086"/>
      <c r="BD11" s="357"/>
      <c r="BE11" s="192"/>
      <c r="BF11" s="222"/>
      <c r="BG11" s="1086"/>
      <c r="BH11" s="1086"/>
      <c r="BI11" s="1086"/>
      <c r="BJ11" s="1086"/>
      <c r="BK11" s="1086"/>
      <c r="BL11" s="1086"/>
      <c r="BM11" s="357"/>
      <c r="BN11" s="192"/>
      <c r="BO11" s="192"/>
      <c r="BP11" s="222"/>
      <c r="BQ11" s="1086"/>
      <c r="BR11" s="1086"/>
      <c r="BS11" s="1086"/>
      <c r="BT11" s="1086"/>
      <c r="BU11" s="1086"/>
      <c r="BV11" s="1086"/>
      <c r="BW11" s="357"/>
      <c r="BX11" s="192"/>
      <c r="BY11" s="222"/>
      <c r="BZ11" s="1086"/>
      <c r="CA11" s="1086"/>
      <c r="CB11" s="1086"/>
      <c r="CC11" s="1086"/>
      <c r="CD11" s="1086"/>
      <c r="CE11" s="1086"/>
      <c r="CF11" s="357"/>
      <c r="CG11" s="192"/>
      <c r="CH11" s="192"/>
      <c r="CI11" s="222"/>
      <c r="CJ11" s="1086"/>
      <c r="CK11" s="1086"/>
      <c r="CL11" s="1086"/>
      <c r="CM11" s="1086"/>
      <c r="CN11" s="1086"/>
      <c r="CO11" s="1086"/>
      <c r="CP11" s="357"/>
      <c r="CQ11" s="192"/>
      <c r="CR11" s="222"/>
      <c r="CS11" s="1033"/>
      <c r="CT11" s="1033"/>
      <c r="CU11" s="1033"/>
      <c r="CV11" s="353"/>
      <c r="CW11" s="1033"/>
      <c r="CX11" s="1033"/>
      <c r="CY11" s="1034"/>
      <c r="CZ11" s="192"/>
      <c r="DA11" s="192"/>
      <c r="DB11" s="222"/>
      <c r="DC11" s="1033">
        <f>scheidsrechters!C80</f>
        <v>0</v>
      </c>
      <c r="DD11" s="1033"/>
      <c r="DE11" s="1033"/>
      <c r="DF11" s="353" t="s">
        <v>14</v>
      </c>
      <c r="DG11" s="1033">
        <f>scheidsrechters!F80</f>
        <v>0</v>
      </c>
      <c r="DH11" s="1033"/>
      <c r="DI11" s="1034"/>
      <c r="DJ11" s="192"/>
      <c r="DK11" s="222"/>
      <c r="DL11" s="1033">
        <f>scheidsrechters!C88</f>
        <v>0</v>
      </c>
      <c r="DM11" s="1033"/>
      <c r="DN11" s="1033"/>
      <c r="DO11" s="353" t="s">
        <v>14</v>
      </c>
      <c r="DP11" s="1033">
        <f>scheidsrechters!F88</f>
        <v>0</v>
      </c>
      <c r="DQ11" s="1033"/>
      <c r="DR11" s="1034"/>
      <c r="DS11" s="192"/>
      <c r="DT11" s="192"/>
      <c r="DU11" s="35"/>
      <c r="DV11" s="1022"/>
      <c r="DW11" s="1022"/>
      <c r="DX11" s="1022"/>
      <c r="DY11" s="353" t="s">
        <v>14</v>
      </c>
      <c r="DZ11" s="1022"/>
      <c r="EA11" s="1022"/>
      <c r="EB11" s="1022"/>
      <c r="EC11" s="192"/>
      <c r="ED11" s="93"/>
      <c r="EE11" s="1022"/>
      <c r="EF11" s="1022"/>
      <c r="EG11" s="1022"/>
      <c r="EH11" s="353" t="s">
        <v>14</v>
      </c>
      <c r="EI11" s="1022"/>
      <c r="EJ11" s="1022"/>
      <c r="EK11" s="1028"/>
      <c r="EL11" s="192"/>
      <c r="EM11" s="192"/>
      <c r="EN11" s="93"/>
      <c r="EO11" s="1022"/>
      <c r="EP11" s="1022"/>
      <c r="EQ11" s="1022"/>
      <c r="ER11" s="353" t="s">
        <v>14</v>
      </c>
      <c r="ES11" s="1022"/>
      <c r="ET11" s="1022"/>
      <c r="EU11" s="1028"/>
      <c r="EV11" s="192"/>
      <c r="EW11" s="93"/>
      <c r="EX11" s="1022">
        <f>scheidsrechters!EY13</f>
        <v>0</v>
      </c>
      <c r="EY11" s="1022"/>
      <c r="EZ11" s="1022"/>
      <c r="FA11" s="353" t="s">
        <v>14</v>
      </c>
      <c r="FB11" s="1022">
        <f>scheidsrechters!FB13</f>
        <v>0</v>
      </c>
      <c r="FC11" s="1022"/>
      <c r="FD11" s="1028"/>
      <c r="FE11" s="192"/>
      <c r="FF11" s="192"/>
      <c r="FG11" s="93"/>
      <c r="FH11" s="1022">
        <f>scheidsrechters!EY45</f>
        <v>0</v>
      </c>
      <c r="FI11" s="1022"/>
      <c r="FJ11" s="1022"/>
      <c r="FK11" s="353" t="s">
        <v>14</v>
      </c>
      <c r="FL11" s="1022">
        <f>scheidsrechters!FB45</f>
        <v>0</v>
      </c>
      <c r="FM11" s="1022"/>
      <c r="FN11" s="1028"/>
      <c r="FO11" s="192"/>
    </row>
    <row r="12" spans="1:171">
      <c r="A12" s="222"/>
      <c r="B12" s="35"/>
      <c r="C12" s="35"/>
      <c r="D12" s="35"/>
      <c r="E12" s="35"/>
      <c r="F12" s="194"/>
      <c r="G12" s="35"/>
      <c r="H12" s="223"/>
      <c r="I12" s="212"/>
      <c r="J12" s="35"/>
      <c r="K12" s="222"/>
      <c r="L12" s="35"/>
      <c r="M12" s="35"/>
      <c r="N12" s="35"/>
      <c r="O12" s="35"/>
      <c r="P12" s="194"/>
      <c r="Q12" s="35"/>
      <c r="R12" s="223"/>
      <c r="S12" s="35"/>
      <c r="T12" s="222"/>
      <c r="U12" s="35"/>
      <c r="V12" s="35"/>
      <c r="W12" s="35"/>
      <c r="X12" s="35"/>
      <c r="Y12" s="194"/>
      <c r="Z12" s="35"/>
      <c r="AA12" s="223"/>
      <c r="AB12" s="35"/>
      <c r="AC12" s="35"/>
      <c r="AD12" s="222"/>
      <c r="AE12" s="35"/>
      <c r="AF12" s="35"/>
      <c r="AG12" s="35"/>
      <c r="AH12" s="35"/>
      <c r="AI12" s="194"/>
      <c r="AJ12" s="35"/>
      <c r="AK12" s="223"/>
      <c r="AL12" s="35"/>
      <c r="AM12" s="222"/>
      <c r="AN12" s="35"/>
      <c r="AO12" s="35"/>
      <c r="AP12" s="35"/>
      <c r="AQ12" s="35"/>
      <c r="AR12" s="194"/>
      <c r="AS12" s="35"/>
      <c r="AT12" s="223"/>
      <c r="AU12" s="35"/>
      <c r="AV12" s="35"/>
      <c r="AW12" s="222"/>
      <c r="AX12" s="35"/>
      <c r="AY12" s="35"/>
      <c r="AZ12" s="35"/>
      <c r="BA12" s="35"/>
      <c r="BB12" s="194"/>
      <c r="BC12" s="35"/>
      <c r="BD12" s="223"/>
      <c r="BE12" s="35"/>
      <c r="BF12" s="222"/>
      <c r="BG12" s="35"/>
      <c r="BH12" s="35"/>
      <c r="BI12" s="35"/>
      <c r="BJ12" s="35"/>
      <c r="BK12" s="194"/>
      <c r="BL12" s="35"/>
      <c r="BM12" s="223"/>
      <c r="BN12" s="35"/>
      <c r="BO12" s="35"/>
      <c r="BP12" s="222"/>
      <c r="BQ12" s="35"/>
      <c r="BR12" s="35"/>
      <c r="BS12" s="35"/>
      <c r="BT12" s="35"/>
      <c r="BU12" s="194"/>
      <c r="BV12" s="35"/>
      <c r="BW12" s="223"/>
      <c r="BX12" s="35"/>
      <c r="BY12" s="222"/>
      <c r="BZ12" s="35"/>
      <c r="CA12" s="35"/>
      <c r="CB12" s="35"/>
      <c r="CC12" s="35"/>
      <c r="CD12" s="194"/>
      <c r="CE12" s="35"/>
      <c r="CF12" s="223"/>
      <c r="CG12" s="35"/>
      <c r="CH12" s="35"/>
      <c r="CI12" s="222"/>
      <c r="CJ12" s="35"/>
      <c r="CK12" s="35"/>
      <c r="CL12" s="35"/>
      <c r="CM12" s="35"/>
      <c r="CN12" s="194"/>
      <c r="CO12" s="35"/>
      <c r="CP12" s="223"/>
      <c r="CQ12" s="35"/>
      <c r="CR12" s="222"/>
      <c r="CS12" s="35"/>
      <c r="CT12" s="35"/>
      <c r="CU12" s="35"/>
      <c r="CV12" s="35"/>
      <c r="CW12" s="194"/>
      <c r="CX12" s="35"/>
      <c r="CY12" s="223"/>
      <c r="CZ12" s="35"/>
      <c r="DA12" s="35"/>
      <c r="DB12" s="222"/>
      <c r="DC12" s="35"/>
      <c r="DD12" s="35"/>
      <c r="DE12" s="35"/>
      <c r="DF12" s="35"/>
      <c r="DG12" s="194"/>
      <c r="DH12" s="35"/>
      <c r="DI12" s="223"/>
      <c r="DJ12" s="35"/>
      <c r="DK12" s="222"/>
      <c r="DL12" s="35"/>
      <c r="DM12" s="35"/>
      <c r="DN12" s="35"/>
      <c r="DO12" s="35"/>
      <c r="DP12" s="194"/>
      <c r="DQ12" s="35"/>
      <c r="DR12" s="223"/>
      <c r="DS12" s="35"/>
      <c r="DT12" s="35"/>
      <c r="DU12" s="35"/>
      <c r="DV12" s="35"/>
      <c r="DW12" s="35"/>
      <c r="DX12" s="35"/>
      <c r="DY12" s="35"/>
      <c r="DZ12" s="194"/>
      <c r="EA12" s="35"/>
      <c r="EB12" s="35"/>
      <c r="EC12" s="35"/>
      <c r="ED12" s="93"/>
      <c r="EE12" s="35"/>
      <c r="EF12" s="35"/>
      <c r="EG12" s="35"/>
      <c r="EH12" s="35"/>
      <c r="EI12" s="194"/>
      <c r="EJ12" s="35"/>
      <c r="EK12" s="191"/>
      <c r="EL12" s="35"/>
      <c r="EM12" s="35"/>
      <c r="EN12" s="93"/>
      <c r="EO12" s="35"/>
      <c r="EP12" s="35"/>
      <c r="EQ12" s="35"/>
      <c r="ER12" s="35"/>
      <c r="ES12" s="194"/>
      <c r="ET12" s="35"/>
      <c r="EU12" s="191"/>
      <c r="EV12" s="35"/>
      <c r="EW12" s="93"/>
      <c r="EX12" s="35"/>
      <c r="EY12" s="35"/>
      <c r="EZ12" s="35"/>
      <c r="FA12" s="35"/>
      <c r="FB12" s="194"/>
      <c r="FC12" s="35"/>
      <c r="FD12" s="191"/>
      <c r="FE12" s="35"/>
      <c r="FF12" s="35"/>
      <c r="FG12" s="93"/>
      <c r="FH12" s="35"/>
      <c r="FI12" s="35"/>
      <c r="FJ12" s="35"/>
      <c r="FK12" s="35"/>
      <c r="FL12" s="194"/>
      <c r="FM12" s="35"/>
      <c r="FN12" s="191"/>
      <c r="FO12" s="35"/>
    </row>
    <row r="13" spans="1:171">
      <c r="A13" s="222"/>
      <c r="B13" s="1092" t="s">
        <v>156</v>
      </c>
      <c r="C13" s="1092"/>
      <c r="D13" s="1092"/>
      <c r="E13" s="1092"/>
      <c r="F13" s="1092"/>
      <c r="G13" s="1092"/>
      <c r="H13" s="223"/>
      <c r="I13" s="35"/>
      <c r="J13" s="35"/>
      <c r="K13" s="222"/>
      <c r="L13" s="1092" t="s">
        <v>156</v>
      </c>
      <c r="M13" s="1092"/>
      <c r="N13" s="1092"/>
      <c r="O13" s="1092"/>
      <c r="P13" s="1092"/>
      <c r="Q13" s="1092"/>
      <c r="R13" s="223"/>
      <c r="S13" s="35"/>
      <c r="T13" s="222"/>
      <c r="U13" s="1090" t="s">
        <v>158</v>
      </c>
      <c r="V13" s="1090"/>
      <c r="W13" s="1090"/>
      <c r="X13" s="1090"/>
      <c r="Y13" s="1090"/>
      <c r="Z13" s="1090"/>
      <c r="AA13" s="223"/>
      <c r="AB13" s="35"/>
      <c r="AC13" s="35"/>
      <c r="AD13" s="222"/>
      <c r="AE13" s="1090" t="s">
        <v>158</v>
      </c>
      <c r="AF13" s="1090"/>
      <c r="AG13" s="1090"/>
      <c r="AH13" s="1090"/>
      <c r="AI13" s="1090"/>
      <c r="AJ13" s="1090"/>
      <c r="AK13" s="223"/>
      <c r="AL13" s="35"/>
      <c r="AM13" s="222"/>
      <c r="AN13" s="1087" t="s">
        <v>156</v>
      </c>
      <c r="AO13" s="1087"/>
      <c r="AP13" s="1087"/>
      <c r="AQ13" s="1087"/>
      <c r="AR13" s="1087"/>
      <c r="AS13" s="1087"/>
      <c r="AT13" s="223"/>
      <c r="AU13" s="35"/>
      <c r="AV13" s="35"/>
      <c r="AW13" s="222"/>
      <c r="AX13" s="1087" t="s">
        <v>156</v>
      </c>
      <c r="AY13" s="1087"/>
      <c r="AZ13" s="1087"/>
      <c r="BA13" s="1087"/>
      <c r="BB13" s="1087"/>
      <c r="BC13" s="1087"/>
      <c r="BD13" s="223"/>
      <c r="BE13" s="35"/>
      <c r="BF13" s="222"/>
      <c r="BG13" s="1087" t="s">
        <v>156</v>
      </c>
      <c r="BH13" s="1087"/>
      <c r="BI13" s="1087"/>
      <c r="BJ13" s="1087"/>
      <c r="BK13" s="1087"/>
      <c r="BL13" s="1087"/>
      <c r="BM13" s="223"/>
      <c r="BN13" s="35"/>
      <c r="BO13" s="35"/>
      <c r="BP13" s="222"/>
      <c r="BQ13" s="1087" t="s">
        <v>156</v>
      </c>
      <c r="BR13" s="1087"/>
      <c r="BS13" s="1087"/>
      <c r="BT13" s="1087"/>
      <c r="BU13" s="1087"/>
      <c r="BV13" s="1087"/>
      <c r="BW13" s="223"/>
      <c r="BX13" s="35"/>
      <c r="BY13" s="222"/>
      <c r="BZ13" s="1087" t="s">
        <v>156</v>
      </c>
      <c r="CA13" s="1087"/>
      <c r="CB13" s="1087"/>
      <c r="CC13" s="1087"/>
      <c r="CD13" s="1087"/>
      <c r="CE13" s="1087"/>
      <c r="CF13" s="223"/>
      <c r="CG13" s="35"/>
      <c r="CH13" s="35"/>
      <c r="CI13" s="222"/>
      <c r="CJ13" s="1087" t="s">
        <v>156</v>
      </c>
      <c r="CK13" s="1087"/>
      <c r="CL13" s="1087"/>
      <c r="CM13" s="1087"/>
      <c r="CN13" s="1087"/>
      <c r="CO13" s="1087"/>
      <c r="CP13" s="223"/>
      <c r="CQ13" s="35"/>
      <c r="CR13" s="222"/>
      <c r="CS13" s="35"/>
      <c r="CT13" s="35"/>
      <c r="CU13" s="1020"/>
      <c r="CV13" s="1029"/>
      <c r="CW13" s="1020"/>
      <c r="CX13" s="35"/>
      <c r="CY13" s="223"/>
      <c r="CZ13" s="35"/>
      <c r="DA13" s="35"/>
      <c r="DB13" s="222"/>
      <c r="DC13" s="35"/>
      <c r="DD13" s="35"/>
      <c r="DE13" s="1020"/>
      <c r="DF13" s="1029" t="s">
        <v>14</v>
      </c>
      <c r="DG13" s="1020"/>
      <c r="DH13" s="35"/>
      <c r="DI13" s="223"/>
      <c r="DJ13" s="35"/>
      <c r="DK13" s="222"/>
      <c r="DL13" s="35"/>
      <c r="DM13" s="35"/>
      <c r="DN13" s="351"/>
      <c r="DO13" s="1029" t="s">
        <v>14</v>
      </c>
      <c r="DP13" s="1020"/>
      <c r="DQ13" s="35"/>
      <c r="DR13" s="223"/>
      <c r="DS13" s="35"/>
      <c r="DT13" s="35"/>
      <c r="DU13" s="35"/>
      <c r="DV13" s="35"/>
      <c r="DW13" s="35"/>
      <c r="DX13" s="1020"/>
      <c r="DY13" s="1029" t="s">
        <v>14</v>
      </c>
      <c r="DZ13" s="1020"/>
      <c r="EA13" s="35"/>
      <c r="EB13" s="35"/>
      <c r="EC13" s="35"/>
      <c r="ED13" s="93"/>
      <c r="EE13" s="35"/>
      <c r="EF13" s="35"/>
      <c r="EG13" s="351"/>
      <c r="EH13" s="1029" t="s">
        <v>14</v>
      </c>
      <c r="EI13" s="1020"/>
      <c r="EJ13" s="35"/>
      <c r="EK13" s="191"/>
      <c r="EL13" s="35"/>
      <c r="EM13" s="35"/>
      <c r="EN13" s="93"/>
      <c r="EO13" s="35"/>
      <c r="EP13" s="35"/>
      <c r="EQ13" s="1020"/>
      <c r="ER13" s="1029" t="s">
        <v>14</v>
      </c>
      <c r="ES13" s="1020"/>
      <c r="ET13" s="35"/>
      <c r="EU13" s="191"/>
      <c r="EV13" s="35"/>
      <c r="EW13" s="93"/>
      <c r="EX13" s="35"/>
      <c r="EY13" s="35"/>
      <c r="EZ13" s="351"/>
      <c r="FA13" s="1029" t="s">
        <v>14</v>
      </c>
      <c r="FB13" s="1020"/>
      <c r="FC13" s="35"/>
      <c r="FD13" s="191"/>
      <c r="FE13" s="35"/>
      <c r="FF13" s="35"/>
      <c r="FG13" s="93"/>
      <c r="FH13" s="35"/>
      <c r="FI13" s="35"/>
      <c r="FJ13" s="1020"/>
      <c r="FK13" s="1029" t="s">
        <v>14</v>
      </c>
      <c r="FL13" s="1020"/>
      <c r="FM13" s="35"/>
      <c r="FN13" s="191"/>
      <c r="FO13" s="35"/>
    </row>
    <row r="14" spans="1:171">
      <c r="A14" s="222"/>
      <c r="B14" s="1092"/>
      <c r="C14" s="1092"/>
      <c r="D14" s="1092"/>
      <c r="E14" s="1092"/>
      <c r="F14" s="1092"/>
      <c r="G14" s="1092"/>
      <c r="H14" s="224"/>
      <c r="I14" s="35"/>
      <c r="J14" s="35"/>
      <c r="K14" s="222"/>
      <c r="L14" s="1092"/>
      <c r="M14" s="1092"/>
      <c r="N14" s="1092"/>
      <c r="O14" s="1092"/>
      <c r="P14" s="1092"/>
      <c r="Q14" s="1092"/>
      <c r="R14" s="224"/>
      <c r="S14" s="192"/>
      <c r="T14" s="222"/>
      <c r="U14" s="1090"/>
      <c r="V14" s="1090"/>
      <c r="W14" s="1090"/>
      <c r="X14" s="1090"/>
      <c r="Y14" s="1090"/>
      <c r="Z14" s="1090"/>
      <c r="AA14" s="224"/>
      <c r="AB14" s="35"/>
      <c r="AC14" s="35"/>
      <c r="AD14" s="222"/>
      <c r="AE14" s="1090"/>
      <c r="AF14" s="1090"/>
      <c r="AG14" s="1090"/>
      <c r="AH14" s="1090"/>
      <c r="AI14" s="1090"/>
      <c r="AJ14" s="1090"/>
      <c r="AK14" s="224"/>
      <c r="AL14" s="192"/>
      <c r="AM14" s="222"/>
      <c r="AN14" s="1087"/>
      <c r="AO14" s="1087"/>
      <c r="AP14" s="1087"/>
      <c r="AQ14" s="1087"/>
      <c r="AR14" s="1087"/>
      <c r="AS14" s="1087"/>
      <c r="AT14" s="224"/>
      <c r="AU14" s="35"/>
      <c r="AV14" s="35"/>
      <c r="AW14" s="222"/>
      <c r="AX14" s="1087"/>
      <c r="AY14" s="1087"/>
      <c r="AZ14" s="1087"/>
      <c r="BA14" s="1087"/>
      <c r="BB14" s="1087"/>
      <c r="BC14" s="1087"/>
      <c r="BD14" s="224"/>
      <c r="BE14" s="192"/>
      <c r="BF14" s="222"/>
      <c r="BG14" s="1087"/>
      <c r="BH14" s="1087"/>
      <c r="BI14" s="1087"/>
      <c r="BJ14" s="1087"/>
      <c r="BK14" s="1087"/>
      <c r="BL14" s="1087"/>
      <c r="BM14" s="224"/>
      <c r="BN14" s="35"/>
      <c r="BO14" s="35"/>
      <c r="BP14" s="222"/>
      <c r="BQ14" s="1087"/>
      <c r="BR14" s="1087"/>
      <c r="BS14" s="1087"/>
      <c r="BT14" s="1087"/>
      <c r="BU14" s="1087"/>
      <c r="BV14" s="1087"/>
      <c r="BW14" s="224"/>
      <c r="BX14" s="192"/>
      <c r="BY14" s="222"/>
      <c r="BZ14" s="1087"/>
      <c r="CA14" s="1087"/>
      <c r="CB14" s="1087"/>
      <c r="CC14" s="1087"/>
      <c r="CD14" s="1087"/>
      <c r="CE14" s="1087"/>
      <c r="CF14" s="224"/>
      <c r="CG14" s="35"/>
      <c r="CH14" s="35"/>
      <c r="CI14" s="222"/>
      <c r="CJ14" s="1087"/>
      <c r="CK14" s="1087"/>
      <c r="CL14" s="1087"/>
      <c r="CM14" s="1087"/>
      <c r="CN14" s="1087"/>
      <c r="CO14" s="1087"/>
      <c r="CP14" s="224"/>
      <c r="CQ14" s="192"/>
      <c r="CR14" s="222"/>
      <c r="CS14" s="35"/>
      <c r="CT14" s="35"/>
      <c r="CU14" s="1021"/>
      <c r="CV14" s="1029"/>
      <c r="CW14" s="1021"/>
      <c r="CX14" s="192"/>
      <c r="CY14" s="224"/>
      <c r="CZ14" s="35"/>
      <c r="DA14" s="35"/>
      <c r="DB14" s="222"/>
      <c r="DC14" s="35" t="s">
        <v>57</v>
      </c>
      <c r="DD14" s="35"/>
      <c r="DE14" s="1021"/>
      <c r="DF14" s="1029"/>
      <c r="DG14" s="1021"/>
      <c r="DH14" s="192"/>
      <c r="DI14" s="224"/>
      <c r="DJ14" s="192"/>
      <c r="DK14" s="222"/>
      <c r="DL14" s="35" t="s">
        <v>57</v>
      </c>
      <c r="DM14" s="35"/>
      <c r="DN14" s="352"/>
      <c r="DO14" s="1029"/>
      <c r="DP14" s="1021"/>
      <c r="DQ14" s="192"/>
      <c r="DR14" s="224"/>
      <c r="DS14" s="35"/>
      <c r="DT14" s="35"/>
      <c r="DU14" s="35"/>
      <c r="DV14" s="35" t="s">
        <v>57</v>
      </c>
      <c r="DW14" s="35"/>
      <c r="DX14" s="1021"/>
      <c r="DY14" s="1029"/>
      <c r="DZ14" s="1021"/>
      <c r="EA14" s="192"/>
      <c r="EB14" s="192"/>
      <c r="EC14" s="192"/>
      <c r="ED14" s="93"/>
      <c r="EE14" s="35" t="s">
        <v>57</v>
      </c>
      <c r="EF14" s="35"/>
      <c r="EG14" s="352"/>
      <c r="EH14" s="1029"/>
      <c r="EI14" s="1021"/>
      <c r="EJ14" s="192"/>
      <c r="EK14" s="193"/>
      <c r="EL14" s="35"/>
      <c r="EM14" s="35"/>
      <c r="EN14" s="93"/>
      <c r="EO14" s="35" t="s">
        <v>57</v>
      </c>
      <c r="EP14" s="35"/>
      <c r="EQ14" s="1021"/>
      <c r="ER14" s="1029"/>
      <c r="ES14" s="1021"/>
      <c r="ET14" s="192"/>
      <c r="EU14" s="193"/>
      <c r="EV14" s="192"/>
      <c r="EW14" s="93"/>
      <c r="EX14" s="35" t="s">
        <v>57</v>
      </c>
      <c r="EY14" s="35"/>
      <c r="EZ14" s="352"/>
      <c r="FA14" s="1029"/>
      <c r="FB14" s="1021"/>
      <c r="FC14" s="192"/>
      <c r="FD14" s="193"/>
      <c r="FE14" s="35"/>
      <c r="FF14" s="35"/>
      <c r="FG14" s="93"/>
      <c r="FH14" s="35" t="s">
        <v>57</v>
      </c>
      <c r="FI14" s="35"/>
      <c r="FJ14" s="1021"/>
      <c r="FK14" s="1029"/>
      <c r="FL14" s="1021"/>
      <c r="FM14" s="192"/>
      <c r="FN14" s="193"/>
      <c r="FO14" s="192"/>
    </row>
    <row r="15" spans="1:171">
      <c r="A15" s="222"/>
      <c r="B15" s="35"/>
      <c r="C15" s="35"/>
      <c r="D15" s="35"/>
      <c r="E15" s="35"/>
      <c r="F15" s="35"/>
      <c r="G15" s="35"/>
      <c r="H15" s="223"/>
      <c r="I15" s="35"/>
      <c r="J15" s="35"/>
      <c r="K15" s="222"/>
      <c r="L15" s="35"/>
      <c r="M15" s="35"/>
      <c r="N15" s="35"/>
      <c r="O15" s="35"/>
      <c r="P15" s="35"/>
      <c r="Q15" s="35"/>
      <c r="R15" s="223"/>
      <c r="S15" s="35"/>
      <c r="T15" s="222"/>
      <c r="U15" s="35"/>
      <c r="V15" s="35"/>
      <c r="W15" s="35"/>
      <c r="X15" s="35"/>
      <c r="Y15" s="35"/>
      <c r="Z15" s="35"/>
      <c r="AA15" s="223"/>
      <c r="AB15" s="35"/>
      <c r="AC15" s="35"/>
      <c r="AD15" s="222"/>
      <c r="AE15" s="35"/>
      <c r="AF15" s="35"/>
      <c r="AG15" s="35"/>
      <c r="AH15" s="35"/>
      <c r="AI15" s="35"/>
      <c r="AJ15" s="35"/>
      <c r="AK15" s="223"/>
      <c r="AL15" s="35"/>
      <c r="AM15" s="222"/>
      <c r="AN15" s="35"/>
      <c r="AO15" s="35"/>
      <c r="AP15" s="35"/>
      <c r="AQ15" s="35"/>
      <c r="AR15" s="35"/>
      <c r="AS15" s="35"/>
      <c r="AT15" s="223"/>
      <c r="AU15" s="35"/>
      <c r="AV15" s="35"/>
      <c r="AW15" s="222"/>
      <c r="AX15" s="35"/>
      <c r="AY15" s="35"/>
      <c r="AZ15" s="35"/>
      <c r="BA15" s="35"/>
      <c r="BB15" s="35"/>
      <c r="BC15" s="35"/>
      <c r="BD15" s="223"/>
      <c r="BE15" s="35"/>
      <c r="BF15" s="222"/>
      <c r="BG15" s="35"/>
      <c r="BH15" s="35"/>
      <c r="BI15" s="35"/>
      <c r="BJ15" s="35"/>
      <c r="BK15" s="35"/>
      <c r="BL15" s="35"/>
      <c r="BM15" s="223"/>
      <c r="BN15" s="35"/>
      <c r="BO15" s="35"/>
      <c r="BP15" s="222"/>
      <c r="BQ15" s="35"/>
      <c r="BR15" s="35"/>
      <c r="BS15" s="35"/>
      <c r="BT15" s="35"/>
      <c r="BU15" s="35"/>
      <c r="BV15" s="35"/>
      <c r="BW15" s="223"/>
      <c r="BX15" s="35"/>
      <c r="BY15" s="222"/>
      <c r="BZ15" s="35"/>
      <c r="CA15" s="35"/>
      <c r="CB15" s="35"/>
      <c r="CC15" s="35"/>
      <c r="CD15" s="35"/>
      <c r="CE15" s="35"/>
      <c r="CF15" s="223"/>
      <c r="CG15" s="35"/>
      <c r="CH15" s="35"/>
      <c r="CI15" s="222"/>
      <c r="CJ15" s="35"/>
      <c r="CK15" s="35"/>
      <c r="CL15" s="35"/>
      <c r="CM15" s="35"/>
      <c r="CN15" s="35"/>
      <c r="CO15" s="35"/>
      <c r="CP15" s="223"/>
      <c r="CQ15" s="35"/>
      <c r="CR15" s="222"/>
      <c r="CS15" s="35"/>
      <c r="CT15" s="35"/>
      <c r="CU15" s="35"/>
      <c r="CV15" s="35"/>
      <c r="CW15" s="35"/>
      <c r="CX15" s="35"/>
      <c r="CY15" s="223"/>
      <c r="CZ15" s="35"/>
      <c r="DA15" s="35"/>
      <c r="DB15" s="222"/>
      <c r="DC15" s="35"/>
      <c r="DD15" s="35"/>
      <c r="DE15" s="35"/>
      <c r="DF15" s="35"/>
      <c r="DG15" s="35"/>
      <c r="DH15" s="35"/>
      <c r="DI15" s="223"/>
      <c r="DJ15" s="35"/>
      <c r="DK15" s="222"/>
      <c r="DL15" s="35"/>
      <c r="DM15" s="35"/>
      <c r="DN15" s="35"/>
      <c r="DO15" s="35"/>
      <c r="DP15" s="35"/>
      <c r="DQ15" s="35"/>
      <c r="DR15" s="223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93"/>
      <c r="EE15" s="35"/>
      <c r="EF15" s="35"/>
      <c r="EG15" s="35"/>
      <c r="EH15" s="35"/>
      <c r="EI15" s="35"/>
      <c r="EJ15" s="35"/>
      <c r="EK15" s="191"/>
      <c r="EL15" s="35"/>
      <c r="EM15" s="35"/>
      <c r="EN15" s="93"/>
      <c r="EO15" s="35"/>
      <c r="EP15" s="35"/>
      <c r="EQ15" s="35"/>
      <c r="ER15" s="35"/>
      <c r="ES15" s="35"/>
      <c r="ET15" s="35"/>
      <c r="EU15" s="191"/>
      <c r="EV15" s="35"/>
      <c r="EW15" s="93"/>
      <c r="EX15" s="35"/>
      <c r="EY15" s="35"/>
      <c r="EZ15" s="35"/>
      <c r="FA15" s="35"/>
      <c r="FB15" s="35"/>
      <c r="FC15" s="35"/>
      <c r="FD15" s="191"/>
      <c r="FE15" s="35"/>
      <c r="FF15" s="35"/>
      <c r="FG15" s="93"/>
      <c r="FH15" s="35"/>
      <c r="FI15" s="35"/>
      <c r="FJ15" s="35"/>
      <c r="FK15" s="35"/>
      <c r="FL15" s="35"/>
      <c r="FM15" s="35"/>
      <c r="FN15" s="191"/>
      <c r="FO15" s="35"/>
    </row>
    <row r="16" spans="1:171" ht="21">
      <c r="A16" s="222"/>
      <c r="B16" s="35"/>
      <c r="C16" s="35"/>
      <c r="D16" s="35"/>
      <c r="E16" s="195"/>
      <c r="F16" s="195"/>
      <c r="G16" s="358"/>
      <c r="H16" s="225"/>
      <c r="I16" s="189"/>
      <c r="J16" s="189"/>
      <c r="K16" s="222"/>
      <c r="L16" s="35"/>
      <c r="M16" s="35"/>
      <c r="N16" s="35"/>
      <c r="O16" s="195"/>
      <c r="P16" s="195"/>
      <c r="Q16" s="358"/>
      <c r="R16" s="225"/>
      <c r="S16" s="195"/>
      <c r="T16" s="222"/>
      <c r="U16" s="35"/>
      <c r="V16" s="35"/>
      <c r="W16" s="35"/>
      <c r="X16" s="195"/>
      <c r="Y16" s="195"/>
      <c r="Z16" s="358"/>
      <c r="AA16" s="225"/>
      <c r="AB16" s="189"/>
      <c r="AC16" s="189"/>
      <c r="AD16" s="222"/>
      <c r="AE16" s="35"/>
      <c r="AF16" s="35"/>
      <c r="AG16" s="35"/>
      <c r="AH16" s="195"/>
      <c r="AI16" s="195"/>
      <c r="AJ16" s="358"/>
      <c r="AK16" s="225"/>
      <c r="AL16" s="195"/>
      <c r="AM16" s="222"/>
      <c r="AN16" s="35"/>
      <c r="AO16" s="35"/>
      <c r="AP16" s="35"/>
      <c r="AQ16" s="195"/>
      <c r="AR16" s="195"/>
      <c r="AS16" s="358"/>
      <c r="AT16" s="225"/>
      <c r="AU16" s="189"/>
      <c r="AV16" s="189"/>
      <c r="AW16" s="222"/>
      <c r="AX16" s="35"/>
      <c r="AY16" s="35"/>
      <c r="AZ16" s="35"/>
      <c r="BA16" s="195"/>
      <c r="BB16" s="195"/>
      <c r="BC16" s="358"/>
      <c r="BD16" s="225"/>
      <c r="BE16" s="195"/>
      <c r="BF16" s="222"/>
      <c r="BG16" s="35"/>
      <c r="BH16" s="35"/>
      <c r="BI16" s="35"/>
      <c r="BJ16" s="195"/>
      <c r="BK16" s="195"/>
      <c r="BL16" s="358"/>
      <c r="BM16" s="225"/>
      <c r="BN16" s="189"/>
      <c r="BO16" s="189"/>
      <c r="BP16" s="222"/>
      <c r="BQ16" s="35"/>
      <c r="BR16" s="35"/>
      <c r="BS16" s="35"/>
      <c r="BT16" s="195"/>
      <c r="BU16" s="195"/>
      <c r="BV16" s="358"/>
      <c r="BW16" s="225"/>
      <c r="BX16" s="195"/>
      <c r="BY16" s="222"/>
      <c r="BZ16" s="35"/>
      <c r="CA16" s="35"/>
      <c r="CB16" s="35"/>
      <c r="CC16" s="195"/>
      <c r="CD16" s="195"/>
      <c r="CE16" s="358"/>
      <c r="CF16" s="225"/>
      <c r="CG16" s="189"/>
      <c r="CH16" s="189"/>
      <c r="CI16" s="222"/>
      <c r="CJ16" s="35"/>
      <c r="CK16" s="35"/>
      <c r="CL16" s="35"/>
      <c r="CM16" s="195"/>
      <c r="CN16" s="195"/>
      <c r="CO16" s="358"/>
      <c r="CP16" s="225"/>
      <c r="CQ16" s="195"/>
      <c r="CR16" s="222"/>
      <c r="CS16" s="35"/>
      <c r="CT16" s="35"/>
      <c r="CU16" s="35"/>
      <c r="CV16" s="1019"/>
      <c r="CW16" s="1019"/>
      <c r="CX16" s="354"/>
      <c r="CY16" s="225"/>
      <c r="CZ16" s="189"/>
      <c r="DA16" s="189"/>
      <c r="DB16" s="222"/>
      <c r="DC16" s="35"/>
      <c r="DD16" s="35"/>
      <c r="DE16" s="35"/>
      <c r="DF16" s="1019" t="s">
        <v>59</v>
      </c>
      <c r="DG16" s="1019"/>
      <c r="DH16" s="201">
        <f>scheidsrechters!B80</f>
        <v>0</v>
      </c>
      <c r="DI16" s="225"/>
      <c r="DJ16" s="195"/>
      <c r="DK16" s="222"/>
      <c r="DL16" s="35"/>
      <c r="DM16" s="35"/>
      <c r="DN16" s="35"/>
      <c r="DO16" s="1019" t="s">
        <v>59</v>
      </c>
      <c r="DP16" s="1019"/>
      <c r="DQ16" s="201">
        <f>scheidsrechters!B88</f>
        <v>0</v>
      </c>
      <c r="DR16" s="225"/>
      <c r="DS16" s="189"/>
      <c r="DT16" s="189"/>
      <c r="DU16" s="35"/>
      <c r="DV16" s="35"/>
      <c r="DW16" s="35"/>
      <c r="DX16" s="35"/>
      <c r="DY16" s="1019" t="s">
        <v>59</v>
      </c>
      <c r="DZ16" s="1019"/>
      <c r="EA16" s="201"/>
      <c r="EB16" s="189"/>
      <c r="EC16" s="195"/>
      <c r="ED16" s="93"/>
      <c r="EE16" s="35"/>
      <c r="EF16" s="35"/>
      <c r="EG16" s="35"/>
      <c r="EH16" s="1019" t="s">
        <v>59</v>
      </c>
      <c r="EI16" s="1019"/>
      <c r="EJ16" s="201">
        <f>scheidsrechters!EE13</f>
        <v>0</v>
      </c>
      <c r="EK16" s="190"/>
      <c r="EL16" s="189"/>
      <c r="EM16" s="189"/>
      <c r="EN16" s="93"/>
      <c r="EO16" s="35"/>
      <c r="EP16" s="35"/>
      <c r="EQ16" s="35"/>
      <c r="ER16" s="1019" t="s">
        <v>59</v>
      </c>
      <c r="ES16" s="1019"/>
      <c r="ET16" s="201">
        <f>scheidsrechters!EE45</f>
        <v>0</v>
      </c>
      <c r="EU16" s="190"/>
      <c r="EV16" s="195"/>
      <c r="EW16" s="93"/>
      <c r="EX16" s="35"/>
      <c r="EY16" s="35"/>
      <c r="EZ16" s="35"/>
      <c r="FA16" s="1019" t="s">
        <v>59</v>
      </c>
      <c r="FB16" s="1019"/>
      <c r="FC16" s="201">
        <f>scheidsrechters!EX13</f>
        <v>0</v>
      </c>
      <c r="FD16" s="190"/>
      <c r="FE16" s="189"/>
      <c r="FF16" s="189"/>
      <c r="FG16" s="93"/>
      <c r="FH16" s="35"/>
      <c r="FI16" s="35"/>
      <c r="FJ16" s="35"/>
      <c r="FK16" s="1019" t="s">
        <v>59</v>
      </c>
      <c r="FL16" s="1019"/>
      <c r="FM16" s="201">
        <f>scheidsrechters!EX45</f>
        <v>0</v>
      </c>
      <c r="FN16" s="190"/>
      <c r="FO16" s="195"/>
    </row>
    <row r="17" spans="1:171" ht="13.5" thickBot="1">
      <c r="A17" s="226"/>
      <c r="B17" s="227"/>
      <c r="C17" s="227"/>
      <c r="D17" s="227"/>
      <c r="E17" s="227"/>
      <c r="F17" s="227"/>
      <c r="G17" s="227"/>
      <c r="H17" s="228"/>
      <c r="I17" s="35"/>
      <c r="J17" s="35"/>
      <c r="K17" s="226"/>
      <c r="L17" s="227"/>
      <c r="M17" s="227"/>
      <c r="N17" s="227"/>
      <c r="O17" s="227"/>
      <c r="P17" s="227"/>
      <c r="Q17" s="227"/>
      <c r="R17" s="228"/>
      <c r="S17" s="35"/>
      <c r="T17" s="226"/>
      <c r="U17" s="227"/>
      <c r="V17" s="227"/>
      <c r="W17" s="227"/>
      <c r="X17" s="227"/>
      <c r="Y17" s="227"/>
      <c r="Z17" s="227"/>
      <c r="AA17" s="228"/>
      <c r="AB17" s="35"/>
      <c r="AC17" s="35"/>
      <c r="AD17" s="226"/>
      <c r="AE17" s="227"/>
      <c r="AF17" s="227"/>
      <c r="AG17" s="227"/>
      <c r="AH17" s="227"/>
      <c r="AI17" s="227"/>
      <c r="AJ17" s="227"/>
      <c r="AK17" s="228"/>
      <c r="AL17" s="35"/>
      <c r="AM17" s="226"/>
      <c r="AN17" s="227"/>
      <c r="AO17" s="227"/>
      <c r="AP17" s="227"/>
      <c r="AQ17" s="227"/>
      <c r="AR17" s="227"/>
      <c r="AS17" s="227"/>
      <c r="AT17" s="228"/>
      <c r="AU17" s="35"/>
      <c r="AV17" s="35"/>
      <c r="AW17" s="226"/>
      <c r="AX17" s="227"/>
      <c r="AY17" s="227"/>
      <c r="AZ17" s="227"/>
      <c r="BA17" s="227"/>
      <c r="BB17" s="227"/>
      <c r="BC17" s="227"/>
      <c r="BD17" s="228"/>
      <c r="BE17" s="35"/>
      <c r="BF17" s="226"/>
      <c r="BG17" s="227"/>
      <c r="BH17" s="227"/>
      <c r="BI17" s="227"/>
      <c r="BJ17" s="227"/>
      <c r="BK17" s="227"/>
      <c r="BL17" s="227"/>
      <c r="BM17" s="228"/>
      <c r="BN17" s="35"/>
      <c r="BO17" s="35"/>
      <c r="BP17" s="226"/>
      <c r="BQ17" s="227"/>
      <c r="BR17" s="227"/>
      <c r="BS17" s="227"/>
      <c r="BT17" s="227"/>
      <c r="BU17" s="227"/>
      <c r="BV17" s="227"/>
      <c r="BW17" s="228"/>
      <c r="BX17" s="35"/>
      <c r="BY17" s="226"/>
      <c r="BZ17" s="227"/>
      <c r="CA17" s="227"/>
      <c r="CB17" s="227"/>
      <c r="CC17" s="227"/>
      <c r="CD17" s="227"/>
      <c r="CE17" s="227"/>
      <c r="CF17" s="228"/>
      <c r="CG17" s="35"/>
      <c r="CH17" s="35"/>
      <c r="CI17" s="226"/>
      <c r="CJ17" s="227"/>
      <c r="CK17" s="227"/>
      <c r="CL17" s="227"/>
      <c r="CM17" s="227"/>
      <c r="CN17" s="227"/>
      <c r="CO17" s="227"/>
      <c r="CP17" s="228"/>
      <c r="CQ17" s="35"/>
      <c r="CR17" s="226"/>
      <c r="CS17" s="227"/>
      <c r="CT17" s="227"/>
      <c r="CU17" s="227"/>
      <c r="CV17" s="227"/>
      <c r="CW17" s="227"/>
      <c r="CX17" s="227"/>
      <c r="CY17" s="228"/>
      <c r="CZ17" s="35"/>
      <c r="DA17" s="35"/>
      <c r="DB17" s="226"/>
      <c r="DC17" s="227"/>
      <c r="DD17" s="227"/>
      <c r="DE17" s="227"/>
      <c r="DF17" s="227"/>
      <c r="DG17" s="227"/>
      <c r="DH17" s="227"/>
      <c r="DI17" s="228"/>
      <c r="DJ17" s="35"/>
      <c r="DK17" s="226"/>
      <c r="DL17" s="227"/>
      <c r="DM17" s="227"/>
      <c r="DN17" s="227"/>
      <c r="DO17" s="227"/>
      <c r="DP17" s="227"/>
      <c r="DQ17" s="227"/>
      <c r="DR17" s="228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196"/>
      <c r="EE17" s="197"/>
      <c r="EF17" s="197"/>
      <c r="EG17" s="197"/>
      <c r="EH17" s="197"/>
      <c r="EI17" s="197"/>
      <c r="EJ17" s="197"/>
      <c r="EK17" s="198"/>
      <c r="EL17" s="35"/>
      <c r="EM17" s="35"/>
      <c r="EN17" s="196"/>
      <c r="EO17" s="197"/>
      <c r="EP17" s="197"/>
      <c r="EQ17" s="197"/>
      <c r="ER17" s="197"/>
      <c r="ES17" s="197"/>
      <c r="ET17" s="197"/>
      <c r="EU17" s="198"/>
      <c r="EV17" s="35"/>
      <c r="EW17" s="196"/>
      <c r="EX17" s="197"/>
      <c r="EY17" s="197"/>
      <c r="EZ17" s="197"/>
      <c r="FA17" s="197"/>
      <c r="FB17" s="197"/>
      <c r="FC17" s="197"/>
      <c r="FD17" s="198"/>
      <c r="FE17" s="35"/>
      <c r="FF17" s="35"/>
      <c r="FG17" s="196"/>
      <c r="FH17" s="197"/>
      <c r="FI17" s="197"/>
      <c r="FJ17" s="197"/>
      <c r="FK17" s="197"/>
      <c r="FL17" s="197"/>
      <c r="FM17" s="197"/>
      <c r="FN17" s="198"/>
      <c r="FO17" s="35"/>
    </row>
    <row r="19" spans="1:171" ht="13.5" thickBot="1"/>
    <row r="20" spans="1:171">
      <c r="A20" s="219"/>
      <c r="B20" s="220"/>
      <c r="C20" s="220"/>
      <c r="D20" s="220"/>
      <c r="E20" s="220"/>
      <c r="F20" s="220"/>
      <c r="G20" s="220"/>
      <c r="H20" s="221"/>
      <c r="K20" s="219"/>
      <c r="L20" s="220"/>
      <c r="M20" s="220"/>
      <c r="N20" s="220"/>
      <c r="O20" s="220"/>
      <c r="P20" s="220"/>
      <c r="Q20" s="220"/>
      <c r="R20" s="221"/>
      <c r="T20" s="219"/>
      <c r="U20" s="220"/>
      <c r="V20" s="220"/>
      <c r="W20" s="220"/>
      <c r="X20" s="220"/>
      <c r="Y20" s="220"/>
      <c r="Z20" s="220"/>
      <c r="AA20" s="221"/>
      <c r="AD20" s="219"/>
      <c r="AE20" s="220"/>
      <c r="AF20" s="220"/>
      <c r="AG20" s="220"/>
      <c r="AH20" s="220"/>
      <c r="AI20" s="220"/>
      <c r="AJ20" s="220"/>
      <c r="AK20" s="221"/>
      <c r="AM20" s="219"/>
      <c r="AN20" s="220"/>
      <c r="AO20" s="220"/>
      <c r="AP20" s="220"/>
      <c r="AQ20" s="220"/>
      <c r="AR20" s="220"/>
      <c r="AS20" s="220"/>
      <c r="AT20" s="221"/>
      <c r="AW20" s="219"/>
      <c r="AX20" s="220"/>
      <c r="AY20" s="220"/>
      <c r="AZ20" s="220"/>
      <c r="BA20" s="220"/>
      <c r="BB20" s="220"/>
      <c r="BC20" s="220"/>
      <c r="BD20" s="221"/>
      <c r="BF20" s="219"/>
      <c r="BG20" s="220"/>
      <c r="BH20" s="220"/>
      <c r="BI20" s="220"/>
      <c r="BJ20" s="220"/>
      <c r="BK20" s="220"/>
      <c r="BL20" s="220"/>
      <c r="BM20" s="221"/>
      <c r="BP20" s="219"/>
      <c r="BQ20" s="220"/>
      <c r="BR20" s="220"/>
      <c r="BS20" s="220"/>
      <c r="BT20" s="220"/>
      <c r="BU20" s="220"/>
      <c r="BV20" s="220"/>
      <c r="BW20" s="221"/>
      <c r="BY20" s="219"/>
      <c r="BZ20" s="220"/>
      <c r="CA20" s="220"/>
      <c r="CB20" s="220"/>
      <c r="CC20" s="220"/>
      <c r="CD20" s="220"/>
      <c r="CE20" s="220"/>
      <c r="CF20" s="221"/>
      <c r="CI20" s="219"/>
      <c r="CJ20" s="220"/>
      <c r="CK20" s="220"/>
      <c r="CL20" s="220"/>
      <c r="CM20" s="220"/>
      <c r="CN20" s="220"/>
      <c r="CO20" s="220"/>
      <c r="CP20" s="221"/>
      <c r="CR20" s="219"/>
      <c r="CS20" s="220"/>
      <c r="CT20" s="220"/>
      <c r="CU20" s="220"/>
      <c r="CV20" s="220"/>
      <c r="CW20" s="220"/>
      <c r="CX20" s="220"/>
      <c r="CY20" s="221"/>
      <c r="DB20" s="219"/>
      <c r="DC20" s="220"/>
      <c r="DD20" s="220"/>
      <c r="DE20" s="220"/>
      <c r="DF20" s="220"/>
      <c r="DG20" s="220"/>
      <c r="DH20" s="220"/>
      <c r="DI20" s="221"/>
      <c r="DK20" s="35"/>
      <c r="DL20" s="35"/>
      <c r="DM20" s="35"/>
      <c r="DN20" s="35"/>
      <c r="DO20" s="35"/>
      <c r="DP20" s="35"/>
      <c r="DQ20" s="35"/>
      <c r="DR20" s="35"/>
      <c r="DU20" s="35"/>
      <c r="DV20" s="35"/>
      <c r="DW20" s="35"/>
      <c r="DX20" s="35"/>
      <c r="DY20" s="35"/>
      <c r="DZ20" s="35"/>
      <c r="EA20" s="35"/>
      <c r="EB20" s="35"/>
      <c r="ED20" s="185"/>
      <c r="EE20" s="186"/>
      <c r="EF20" s="186"/>
      <c r="EG20" s="186"/>
      <c r="EH20" s="186"/>
      <c r="EI20" s="186"/>
      <c r="EJ20" s="186"/>
      <c r="EK20" s="187"/>
      <c r="EN20" s="185"/>
      <c r="EO20" s="186"/>
      <c r="EP20" s="186"/>
      <c r="EQ20" s="186"/>
      <c r="ER20" s="186"/>
      <c r="ES20" s="186"/>
      <c r="ET20" s="186"/>
      <c r="EU20" s="187"/>
      <c r="EW20" s="185"/>
      <c r="EX20" s="186"/>
      <c r="EY20" s="186"/>
      <c r="EZ20" s="186"/>
      <c r="FA20" s="186"/>
      <c r="FB20" s="186"/>
      <c r="FC20" s="186"/>
      <c r="FD20" s="187"/>
      <c r="FG20" s="185"/>
      <c r="FH20" s="186"/>
      <c r="FI20" s="186"/>
      <c r="FJ20" s="186"/>
      <c r="FK20" s="186"/>
      <c r="FL20" s="186"/>
      <c r="FM20" s="186"/>
      <c r="FN20" s="187"/>
    </row>
    <row r="21" spans="1:171" ht="18.75" customHeight="1">
      <c r="A21" s="356"/>
      <c r="B21" s="654" t="s">
        <v>154</v>
      </c>
      <c r="C21" s="654"/>
      <c r="D21" s="654"/>
      <c r="E21" s="654"/>
      <c r="F21" s="654"/>
      <c r="G21" s="654"/>
      <c r="H21" s="225"/>
      <c r="K21" s="356"/>
      <c r="L21" s="654" t="s">
        <v>154</v>
      </c>
      <c r="M21" s="654"/>
      <c r="N21" s="654"/>
      <c r="O21" s="654"/>
      <c r="P21" s="654"/>
      <c r="Q21" s="654"/>
      <c r="R21" s="225"/>
      <c r="T21" s="356"/>
      <c r="U21" s="654" t="s">
        <v>154</v>
      </c>
      <c r="V21" s="654"/>
      <c r="W21" s="654"/>
      <c r="X21" s="654"/>
      <c r="Y21" s="654"/>
      <c r="Z21" s="654"/>
      <c r="AA21" s="225"/>
      <c r="AD21" s="356"/>
      <c r="AE21" s="654" t="s">
        <v>154</v>
      </c>
      <c r="AF21" s="654"/>
      <c r="AG21" s="654"/>
      <c r="AH21" s="654"/>
      <c r="AI21" s="654"/>
      <c r="AJ21" s="654"/>
      <c r="AK21" s="225"/>
      <c r="AM21" s="356"/>
      <c r="AN21" s="654" t="s">
        <v>154</v>
      </c>
      <c r="AO21" s="654"/>
      <c r="AP21" s="654"/>
      <c r="AQ21" s="654"/>
      <c r="AR21" s="654"/>
      <c r="AS21" s="654"/>
      <c r="AT21" s="225"/>
      <c r="AW21" s="356"/>
      <c r="AX21" s="654" t="s">
        <v>154</v>
      </c>
      <c r="AY21" s="654"/>
      <c r="AZ21" s="654"/>
      <c r="BA21" s="654"/>
      <c r="BB21" s="654"/>
      <c r="BC21" s="654"/>
      <c r="BD21" s="225"/>
      <c r="BF21" s="356"/>
      <c r="BG21" s="654" t="s">
        <v>154</v>
      </c>
      <c r="BH21" s="654"/>
      <c r="BI21" s="654"/>
      <c r="BJ21" s="654"/>
      <c r="BK21" s="654"/>
      <c r="BL21" s="654"/>
      <c r="BM21" s="225"/>
      <c r="BP21" s="356"/>
      <c r="BQ21" s="654" t="s">
        <v>154</v>
      </c>
      <c r="BR21" s="654"/>
      <c r="BS21" s="654"/>
      <c r="BT21" s="654"/>
      <c r="BU21" s="654"/>
      <c r="BV21" s="654"/>
      <c r="BW21" s="225"/>
      <c r="BY21" s="356"/>
      <c r="BZ21" s="654" t="s">
        <v>154</v>
      </c>
      <c r="CA21" s="654"/>
      <c r="CB21" s="654"/>
      <c r="CC21" s="654"/>
      <c r="CD21" s="654"/>
      <c r="CE21" s="654"/>
      <c r="CF21" s="225"/>
      <c r="CI21" s="356"/>
      <c r="CJ21" s="654" t="s">
        <v>154</v>
      </c>
      <c r="CK21" s="654"/>
      <c r="CL21" s="654"/>
      <c r="CM21" s="654"/>
      <c r="CN21" s="654"/>
      <c r="CO21" s="654"/>
      <c r="CP21" s="225"/>
      <c r="CR21" s="1035"/>
      <c r="CS21" s="1022"/>
      <c r="CT21" s="1022"/>
      <c r="CU21" s="1022"/>
      <c r="CV21" s="1036"/>
      <c r="CW21" s="1036"/>
      <c r="CX21" s="1036"/>
      <c r="CY21" s="1037"/>
      <c r="DB21" s="1035" t="s">
        <v>54</v>
      </c>
      <c r="DC21" s="1022"/>
      <c r="DD21" s="1022"/>
      <c r="DE21" s="1022"/>
      <c r="DF21" s="1036" t="str">
        <f>scheidsrechters!L81</f>
        <v>J.v.Eijsden</v>
      </c>
      <c r="DG21" s="1036"/>
      <c r="DH21" s="1036"/>
      <c r="DI21" s="1037"/>
      <c r="DK21" s="1022" t="s">
        <v>54</v>
      </c>
      <c r="DL21" s="1022"/>
      <c r="DM21" s="1022"/>
      <c r="DN21" s="1022"/>
      <c r="DO21" s="1026"/>
      <c r="DP21" s="1026"/>
      <c r="DQ21" s="1026"/>
      <c r="DR21" s="1026"/>
      <c r="DU21" s="1022" t="s">
        <v>54</v>
      </c>
      <c r="DV21" s="1022"/>
      <c r="DW21" s="1022"/>
      <c r="DX21" s="1022"/>
      <c r="DY21" s="1026"/>
      <c r="DZ21" s="1026"/>
      <c r="EA21" s="1026"/>
      <c r="EB21" s="1026"/>
      <c r="ED21" s="1025" t="s">
        <v>54</v>
      </c>
      <c r="EE21" s="1022"/>
      <c r="EF21" s="1022"/>
      <c r="EG21" s="1022"/>
      <c r="EH21" s="1026"/>
      <c r="EI21" s="1026"/>
      <c r="EJ21" s="1026"/>
      <c r="EK21" s="1027"/>
      <c r="EN21" s="1025" t="s">
        <v>54</v>
      </c>
      <c r="EO21" s="1022"/>
      <c r="EP21" s="1022"/>
      <c r="EQ21" s="1022"/>
      <c r="ER21" s="1026"/>
      <c r="ES21" s="1026"/>
      <c r="ET21" s="1026"/>
      <c r="EU21" s="1027"/>
      <c r="EW21" s="1025" t="s">
        <v>54</v>
      </c>
      <c r="EX21" s="1022"/>
      <c r="EY21" s="1022"/>
      <c r="EZ21" s="1022"/>
      <c r="FA21" s="1026">
        <f>scheidsrechters!FH14</f>
        <v>0</v>
      </c>
      <c r="FB21" s="1026"/>
      <c r="FC21" s="1026"/>
      <c r="FD21" s="1027"/>
      <c r="FG21" s="1025" t="s">
        <v>54</v>
      </c>
      <c r="FH21" s="1022"/>
      <c r="FI21" s="1022"/>
      <c r="FJ21" s="1022"/>
      <c r="FK21" s="1026">
        <f>scheidsrechters!FH46</f>
        <v>0</v>
      </c>
      <c r="FL21" s="1026"/>
      <c r="FM21" s="1026"/>
      <c r="FN21" s="1027"/>
    </row>
    <row r="22" spans="1:171" ht="12.75" customHeight="1">
      <c r="A22" s="222"/>
      <c r="B22" s="654"/>
      <c r="C22" s="654"/>
      <c r="D22" s="654"/>
      <c r="E22" s="654"/>
      <c r="F22" s="654"/>
      <c r="G22" s="654"/>
      <c r="H22" s="223"/>
      <c r="K22" s="222"/>
      <c r="L22" s="654"/>
      <c r="M22" s="654"/>
      <c r="N22" s="654"/>
      <c r="O22" s="654"/>
      <c r="P22" s="654"/>
      <c r="Q22" s="654"/>
      <c r="R22" s="223"/>
      <c r="T22" s="222"/>
      <c r="U22" s="654"/>
      <c r="V22" s="654"/>
      <c r="W22" s="654"/>
      <c r="X22" s="654"/>
      <c r="Y22" s="654"/>
      <c r="Z22" s="654"/>
      <c r="AA22" s="223"/>
      <c r="AD22" s="222"/>
      <c r="AE22" s="654"/>
      <c r="AF22" s="654"/>
      <c r="AG22" s="654"/>
      <c r="AH22" s="654"/>
      <c r="AI22" s="654"/>
      <c r="AJ22" s="654"/>
      <c r="AK22" s="223"/>
      <c r="AM22" s="222"/>
      <c r="AN22" s="654"/>
      <c r="AO22" s="654"/>
      <c r="AP22" s="654"/>
      <c r="AQ22" s="654"/>
      <c r="AR22" s="654"/>
      <c r="AS22" s="654"/>
      <c r="AT22" s="223"/>
      <c r="AW22" s="222"/>
      <c r="AX22" s="654"/>
      <c r="AY22" s="654"/>
      <c r="AZ22" s="654"/>
      <c r="BA22" s="654"/>
      <c r="BB22" s="654"/>
      <c r="BC22" s="654"/>
      <c r="BD22" s="223"/>
      <c r="BF22" s="222"/>
      <c r="BG22" s="654"/>
      <c r="BH22" s="654"/>
      <c r="BI22" s="654"/>
      <c r="BJ22" s="654"/>
      <c r="BK22" s="654"/>
      <c r="BL22" s="654"/>
      <c r="BM22" s="223"/>
      <c r="BP22" s="222"/>
      <c r="BQ22" s="654"/>
      <c r="BR22" s="654"/>
      <c r="BS22" s="654"/>
      <c r="BT22" s="654"/>
      <c r="BU22" s="654"/>
      <c r="BV22" s="654"/>
      <c r="BW22" s="223"/>
      <c r="BY22" s="222"/>
      <c r="BZ22" s="654"/>
      <c r="CA22" s="654"/>
      <c r="CB22" s="654"/>
      <c r="CC22" s="654"/>
      <c r="CD22" s="654"/>
      <c r="CE22" s="654"/>
      <c r="CF22" s="223"/>
      <c r="CI22" s="222"/>
      <c r="CJ22" s="654"/>
      <c r="CK22" s="654"/>
      <c r="CL22" s="654"/>
      <c r="CM22" s="654"/>
      <c r="CN22" s="654"/>
      <c r="CO22" s="654"/>
      <c r="CP22" s="223"/>
      <c r="CR22" s="222"/>
      <c r="CS22" s="35"/>
      <c r="CT22" s="35"/>
      <c r="CU22" s="35"/>
      <c r="CV22" s="216"/>
      <c r="CW22" s="216"/>
      <c r="CX22" s="216"/>
      <c r="CY22" s="223"/>
      <c r="DB22" s="222"/>
      <c r="DC22" s="35"/>
      <c r="DD22" s="35"/>
      <c r="DE22" s="35"/>
      <c r="DF22" s="216"/>
      <c r="DG22" s="216"/>
      <c r="DH22" s="216"/>
      <c r="DI22" s="223"/>
      <c r="DK22" s="35"/>
      <c r="DL22" s="35"/>
      <c r="DM22" s="35"/>
      <c r="DN22" s="35"/>
      <c r="DO22" s="216"/>
      <c r="DP22" s="216"/>
      <c r="DQ22" s="216"/>
      <c r="DR22" s="35"/>
      <c r="DU22" s="35"/>
      <c r="DV22" s="35"/>
      <c r="DW22" s="35"/>
      <c r="DX22" s="35"/>
      <c r="DY22" s="216"/>
      <c r="DZ22" s="216"/>
      <c r="EA22" s="216"/>
      <c r="EB22" s="35"/>
      <c r="ED22" s="93"/>
      <c r="EE22" s="35"/>
      <c r="EF22" s="35"/>
      <c r="EG22" s="35"/>
      <c r="EH22" s="216"/>
      <c r="EI22" s="216"/>
      <c r="EJ22" s="216"/>
      <c r="EK22" s="191"/>
      <c r="EN22" s="93"/>
      <c r="EO22" s="35"/>
      <c r="EP22" s="35"/>
      <c r="EQ22" s="35"/>
      <c r="ER22" s="216"/>
      <c r="ES22" s="216"/>
      <c r="ET22" s="216"/>
      <c r="EU22" s="191"/>
      <c r="EW22" s="93"/>
      <c r="EX22" s="35"/>
      <c r="EY22" s="35"/>
      <c r="EZ22" s="35"/>
      <c r="FA22" s="35"/>
      <c r="FB22" s="35"/>
      <c r="FC22" s="35"/>
      <c r="FD22" s="191"/>
      <c r="FG22" s="93"/>
      <c r="FH22" s="35"/>
      <c r="FI22" s="35"/>
      <c r="FJ22" s="35"/>
      <c r="FK22" s="35"/>
      <c r="FL22" s="35"/>
      <c r="FM22" s="35"/>
      <c r="FN22" s="191"/>
    </row>
    <row r="23" spans="1:171" ht="12.75" customHeight="1">
      <c r="A23" s="222"/>
      <c r="B23" s="1091" t="s">
        <v>153</v>
      </c>
      <c r="C23" s="1091"/>
      <c r="D23" s="1091"/>
      <c r="E23" s="1091"/>
      <c r="F23" s="1091"/>
      <c r="G23" s="1091"/>
      <c r="H23" s="367"/>
      <c r="I23" s="368"/>
      <c r="J23" s="368"/>
      <c r="K23" s="369"/>
      <c r="L23" s="1091" t="s">
        <v>153</v>
      </c>
      <c r="M23" s="1091"/>
      <c r="N23" s="1091"/>
      <c r="O23" s="1091"/>
      <c r="P23" s="1091"/>
      <c r="Q23" s="1091"/>
      <c r="R23" s="367"/>
      <c r="S23" s="368"/>
      <c r="T23" s="369"/>
      <c r="U23" s="1091" t="s">
        <v>153</v>
      </c>
      <c r="V23" s="1091"/>
      <c r="W23" s="1091"/>
      <c r="X23" s="1091"/>
      <c r="Y23" s="1091"/>
      <c r="Z23" s="1091"/>
      <c r="AA23" s="367"/>
      <c r="AB23" s="368"/>
      <c r="AC23" s="368"/>
      <c r="AD23" s="369"/>
      <c r="AE23" s="1091" t="s">
        <v>153</v>
      </c>
      <c r="AF23" s="1091"/>
      <c r="AG23" s="1091"/>
      <c r="AH23" s="1091"/>
      <c r="AI23" s="1091"/>
      <c r="AJ23" s="1091"/>
      <c r="AK23" s="367"/>
      <c r="AM23" s="222"/>
      <c r="AN23" s="1088" t="s">
        <v>153</v>
      </c>
      <c r="AO23" s="1088"/>
      <c r="AP23" s="1088"/>
      <c r="AQ23" s="1088"/>
      <c r="AR23" s="1088"/>
      <c r="AS23" s="1088"/>
      <c r="AT23" s="223"/>
      <c r="AW23" s="222"/>
      <c r="AX23" s="1088" t="s">
        <v>153</v>
      </c>
      <c r="AY23" s="1088"/>
      <c r="AZ23" s="1088"/>
      <c r="BA23" s="1088"/>
      <c r="BB23" s="1088"/>
      <c r="BC23" s="1088"/>
      <c r="BD23" s="223"/>
      <c r="BF23" s="222"/>
      <c r="BG23" s="1088" t="s">
        <v>153</v>
      </c>
      <c r="BH23" s="1088"/>
      <c r="BI23" s="1088"/>
      <c r="BJ23" s="1088"/>
      <c r="BK23" s="1088"/>
      <c r="BL23" s="1088"/>
      <c r="BM23" s="223"/>
      <c r="BP23" s="222"/>
      <c r="BQ23" s="1088" t="s">
        <v>153</v>
      </c>
      <c r="BR23" s="1088"/>
      <c r="BS23" s="1088"/>
      <c r="BT23" s="1088"/>
      <c r="BU23" s="1088"/>
      <c r="BV23" s="1088"/>
      <c r="BW23" s="223"/>
      <c r="BY23" s="222"/>
      <c r="BZ23" s="1088" t="s">
        <v>153</v>
      </c>
      <c r="CA23" s="1088"/>
      <c r="CB23" s="1088"/>
      <c r="CC23" s="1088"/>
      <c r="CD23" s="1088"/>
      <c r="CE23" s="1088"/>
      <c r="CF23" s="223"/>
      <c r="CI23" s="222"/>
      <c r="CJ23" s="1088" t="s">
        <v>153</v>
      </c>
      <c r="CK23" s="1088"/>
      <c r="CL23" s="1088"/>
      <c r="CM23" s="1088"/>
      <c r="CN23" s="1088"/>
      <c r="CO23" s="1088"/>
      <c r="CP23" s="223"/>
      <c r="CR23" s="222"/>
      <c r="CS23" s="35"/>
      <c r="CT23" s="35"/>
      <c r="CU23" s="35"/>
      <c r="CV23" s="35"/>
      <c r="CW23" s="35"/>
      <c r="CX23" s="35"/>
      <c r="CY23" s="223"/>
      <c r="DB23" s="222"/>
      <c r="DC23" s="35"/>
      <c r="DD23" s="35"/>
      <c r="DE23" s="35"/>
      <c r="DF23" s="35"/>
      <c r="DG23" s="35"/>
      <c r="DH23" s="35"/>
      <c r="DI23" s="223"/>
      <c r="DK23" s="35"/>
      <c r="DL23" s="35"/>
      <c r="DM23" s="35"/>
      <c r="DN23" s="35"/>
      <c r="DO23" s="35"/>
      <c r="DP23" s="35"/>
      <c r="DQ23" s="35"/>
      <c r="DR23" s="35"/>
      <c r="DU23" s="35"/>
      <c r="DV23" s="35"/>
      <c r="DW23" s="35"/>
      <c r="DX23" s="35"/>
      <c r="DY23" s="35"/>
      <c r="DZ23" s="35"/>
      <c r="EA23" s="35"/>
      <c r="EB23" s="35"/>
      <c r="ED23" s="93"/>
      <c r="EE23" s="35"/>
      <c r="EF23" s="35"/>
      <c r="EG23" s="35"/>
      <c r="EH23" s="35"/>
      <c r="EI23" s="35"/>
      <c r="EJ23" s="35"/>
      <c r="EK23" s="191"/>
      <c r="EN23" s="93"/>
      <c r="EO23" s="35"/>
      <c r="EP23" s="35"/>
      <c r="EQ23" s="35"/>
      <c r="ER23" s="35"/>
      <c r="ES23" s="35"/>
      <c r="ET23" s="35"/>
      <c r="EU23" s="191"/>
      <c r="EW23" s="93"/>
      <c r="EX23" s="35"/>
      <c r="EY23" s="35"/>
      <c r="EZ23" s="35"/>
      <c r="FA23" s="35"/>
      <c r="FB23" s="35"/>
      <c r="FC23" s="35"/>
      <c r="FD23" s="191"/>
      <c r="FG23" s="93"/>
      <c r="FH23" s="35"/>
      <c r="FI23" s="35"/>
      <c r="FJ23" s="35"/>
      <c r="FK23" s="35"/>
      <c r="FL23" s="35"/>
      <c r="FM23" s="35"/>
      <c r="FN23" s="191"/>
    </row>
    <row r="24" spans="1:171" ht="18.75" customHeight="1">
      <c r="A24" s="222"/>
      <c r="B24" s="1091"/>
      <c r="C24" s="1091"/>
      <c r="D24" s="1091"/>
      <c r="E24" s="1091"/>
      <c r="F24" s="1091"/>
      <c r="G24" s="1091"/>
      <c r="H24" s="367"/>
      <c r="I24" s="368"/>
      <c r="J24" s="368"/>
      <c r="K24" s="369"/>
      <c r="L24" s="1091"/>
      <c r="M24" s="1091"/>
      <c r="N24" s="1091"/>
      <c r="O24" s="1091"/>
      <c r="P24" s="1091"/>
      <c r="Q24" s="1091"/>
      <c r="R24" s="367"/>
      <c r="S24" s="368"/>
      <c r="T24" s="369"/>
      <c r="U24" s="1091"/>
      <c r="V24" s="1091"/>
      <c r="W24" s="1091"/>
      <c r="X24" s="1091"/>
      <c r="Y24" s="1091"/>
      <c r="Z24" s="1091"/>
      <c r="AA24" s="367"/>
      <c r="AB24" s="368"/>
      <c r="AC24" s="368"/>
      <c r="AD24" s="369"/>
      <c r="AE24" s="1091"/>
      <c r="AF24" s="1091"/>
      <c r="AG24" s="1091"/>
      <c r="AH24" s="1091"/>
      <c r="AI24" s="1091"/>
      <c r="AJ24" s="1091"/>
      <c r="AK24" s="367"/>
      <c r="AM24" s="222"/>
      <c r="AN24" s="1088"/>
      <c r="AO24" s="1088"/>
      <c r="AP24" s="1088"/>
      <c r="AQ24" s="1088"/>
      <c r="AR24" s="1088"/>
      <c r="AS24" s="1088"/>
      <c r="AT24" s="223"/>
      <c r="AW24" s="222"/>
      <c r="AX24" s="1088"/>
      <c r="AY24" s="1088"/>
      <c r="AZ24" s="1088"/>
      <c r="BA24" s="1088"/>
      <c r="BB24" s="1088"/>
      <c r="BC24" s="1088"/>
      <c r="BD24" s="223"/>
      <c r="BF24" s="222"/>
      <c r="BG24" s="1088"/>
      <c r="BH24" s="1088"/>
      <c r="BI24" s="1088"/>
      <c r="BJ24" s="1088"/>
      <c r="BK24" s="1088"/>
      <c r="BL24" s="1088"/>
      <c r="BM24" s="223"/>
      <c r="BP24" s="222"/>
      <c r="BQ24" s="1088"/>
      <c r="BR24" s="1088"/>
      <c r="BS24" s="1088"/>
      <c r="BT24" s="1088"/>
      <c r="BU24" s="1088"/>
      <c r="BV24" s="1088"/>
      <c r="BW24" s="223"/>
      <c r="BY24" s="222"/>
      <c r="BZ24" s="1088"/>
      <c r="CA24" s="1088"/>
      <c r="CB24" s="1088"/>
      <c r="CC24" s="1088"/>
      <c r="CD24" s="1088"/>
      <c r="CE24" s="1088"/>
      <c r="CF24" s="223"/>
      <c r="CI24" s="222"/>
      <c r="CJ24" s="1088"/>
      <c r="CK24" s="1088"/>
      <c r="CL24" s="1088"/>
      <c r="CM24" s="1088"/>
      <c r="CN24" s="1088"/>
      <c r="CO24" s="1088"/>
      <c r="CP24" s="223"/>
      <c r="CR24" s="222"/>
      <c r="CS24" s="1023"/>
      <c r="CT24" s="1023"/>
      <c r="CU24" s="1023"/>
      <c r="CV24" s="1023"/>
      <c r="CW24" s="1023"/>
      <c r="CX24" s="35"/>
      <c r="CY24" s="223"/>
      <c r="DB24" s="222"/>
      <c r="DC24" s="1023" t="s">
        <v>55</v>
      </c>
      <c r="DD24" s="1023"/>
      <c r="DE24" s="1023" t="str">
        <f>scheidsrechters!A81</f>
        <v>15.45</v>
      </c>
      <c r="DF24" s="1023"/>
      <c r="DG24" s="1023"/>
      <c r="DH24" s="35" t="s">
        <v>56</v>
      </c>
      <c r="DI24" s="223"/>
      <c r="DK24" s="35"/>
      <c r="DL24" s="1023" t="s">
        <v>55</v>
      </c>
      <c r="DM24" s="1023"/>
      <c r="DN24" s="1023"/>
      <c r="DO24" s="1023"/>
      <c r="DP24" s="1023"/>
      <c r="DQ24" s="35" t="s">
        <v>56</v>
      </c>
      <c r="DR24" s="35"/>
      <c r="DU24" s="35"/>
      <c r="DV24" s="1023" t="s">
        <v>55</v>
      </c>
      <c r="DW24" s="1023"/>
      <c r="DX24" s="1023"/>
      <c r="DY24" s="1023"/>
      <c r="DZ24" s="1023"/>
      <c r="EA24" s="35" t="s">
        <v>56</v>
      </c>
      <c r="EB24" s="35"/>
      <c r="ED24" s="93"/>
      <c r="EE24" s="1023" t="s">
        <v>55</v>
      </c>
      <c r="EF24" s="1023"/>
      <c r="EG24" s="1023"/>
      <c r="EH24" s="1023"/>
      <c r="EI24" s="1023"/>
      <c r="EJ24" s="35" t="s">
        <v>56</v>
      </c>
      <c r="EK24" s="191"/>
      <c r="EN24" s="93"/>
      <c r="EO24" s="1023" t="s">
        <v>55</v>
      </c>
      <c r="EP24" s="1023"/>
      <c r="EQ24" s="1023"/>
      <c r="ER24" s="1023"/>
      <c r="ES24" s="1023"/>
      <c r="ET24" s="35" t="s">
        <v>56</v>
      </c>
      <c r="EU24" s="191"/>
      <c r="EW24" s="93"/>
      <c r="EX24" s="1023" t="s">
        <v>55</v>
      </c>
      <c r="EY24" s="1023"/>
      <c r="EZ24" s="1023">
        <f>scheidsrechters!EW14</f>
        <v>0</v>
      </c>
      <c r="FA24" s="1023"/>
      <c r="FB24" s="1023"/>
      <c r="FC24" s="35" t="s">
        <v>56</v>
      </c>
      <c r="FD24" s="191"/>
      <c r="FG24" s="93"/>
      <c r="FH24" s="1023" t="s">
        <v>55</v>
      </c>
      <c r="FI24" s="1023"/>
      <c r="FJ24" s="1023">
        <f>scheidsrechters!EW46</f>
        <v>0</v>
      </c>
      <c r="FK24" s="1023"/>
      <c r="FL24" s="1023"/>
      <c r="FM24" s="35" t="s">
        <v>56</v>
      </c>
      <c r="FN24" s="191"/>
    </row>
    <row r="25" spans="1:171">
      <c r="A25" s="222"/>
      <c r="B25" s="35"/>
      <c r="C25" s="35"/>
      <c r="D25" s="35"/>
      <c r="E25" s="35"/>
      <c r="F25" s="35"/>
      <c r="G25" s="35"/>
      <c r="H25" s="223"/>
      <c r="K25" s="222"/>
      <c r="L25" s="35"/>
      <c r="M25" s="35"/>
      <c r="N25" s="35"/>
      <c r="O25" s="35"/>
      <c r="P25" s="35"/>
      <c r="Q25" s="35"/>
      <c r="R25" s="223"/>
      <c r="T25" s="222"/>
      <c r="U25" s="35"/>
      <c r="V25" s="35"/>
      <c r="W25" s="35"/>
      <c r="X25" s="35"/>
      <c r="Y25" s="35"/>
      <c r="Z25" s="35"/>
      <c r="AA25" s="223"/>
      <c r="AD25" s="222"/>
      <c r="AE25" s="35"/>
      <c r="AF25" s="35"/>
      <c r="AG25" s="35"/>
      <c r="AH25" s="35"/>
      <c r="AI25" s="35"/>
      <c r="AJ25" s="35"/>
      <c r="AK25" s="223"/>
      <c r="AM25" s="222"/>
      <c r="AN25" s="35"/>
      <c r="AO25" s="35"/>
      <c r="AP25" s="35"/>
      <c r="AQ25" s="35"/>
      <c r="AR25" s="35"/>
      <c r="AS25" s="35"/>
      <c r="AT25" s="223"/>
      <c r="AW25" s="222"/>
      <c r="AX25" s="35"/>
      <c r="AY25" s="35"/>
      <c r="AZ25" s="35"/>
      <c r="BA25" s="35"/>
      <c r="BB25" s="35"/>
      <c r="BC25" s="35"/>
      <c r="BD25" s="223"/>
      <c r="BF25" s="222"/>
      <c r="BG25" s="35"/>
      <c r="BH25" s="35"/>
      <c r="BI25" s="35"/>
      <c r="BJ25" s="35"/>
      <c r="BK25" s="35"/>
      <c r="BL25" s="35"/>
      <c r="BM25" s="223"/>
      <c r="BP25" s="222"/>
      <c r="BQ25" s="35"/>
      <c r="BR25" s="35"/>
      <c r="BS25" s="35"/>
      <c r="BT25" s="35"/>
      <c r="BU25" s="35"/>
      <c r="BV25" s="35"/>
      <c r="BW25" s="223"/>
      <c r="BY25" s="222"/>
      <c r="BZ25" s="35"/>
      <c r="CA25" s="35"/>
      <c r="CB25" s="35"/>
      <c r="CC25" s="35"/>
      <c r="CD25" s="35"/>
      <c r="CE25" s="35"/>
      <c r="CF25" s="223"/>
      <c r="CI25" s="222"/>
      <c r="CJ25" s="35"/>
      <c r="CK25" s="35"/>
      <c r="CL25" s="35"/>
      <c r="CM25" s="35"/>
      <c r="CN25" s="35"/>
      <c r="CO25" s="35"/>
      <c r="CP25" s="223"/>
      <c r="CR25" s="222"/>
      <c r="CS25" s="35"/>
      <c r="CT25" s="35"/>
      <c r="CU25" s="35"/>
      <c r="CV25" s="35"/>
      <c r="CW25" s="35"/>
      <c r="CX25" s="35"/>
      <c r="CY25" s="223"/>
      <c r="DB25" s="222"/>
      <c r="DC25" s="35"/>
      <c r="DD25" s="35"/>
      <c r="DE25" s="35"/>
      <c r="DF25" s="35"/>
      <c r="DG25" s="35"/>
      <c r="DH25" s="35"/>
      <c r="DI25" s="223"/>
      <c r="DK25" s="35"/>
      <c r="DL25" s="35"/>
      <c r="DM25" s="35"/>
      <c r="DN25" s="216"/>
      <c r="DO25" s="216"/>
      <c r="DP25" s="216"/>
      <c r="DQ25" s="35"/>
      <c r="DR25" s="35"/>
      <c r="DU25" s="35"/>
      <c r="DV25" s="35"/>
      <c r="DW25" s="35"/>
      <c r="DX25" s="216"/>
      <c r="DY25" s="216"/>
      <c r="DZ25" s="216"/>
      <c r="EA25" s="35"/>
      <c r="EB25" s="35"/>
      <c r="ED25" s="93"/>
      <c r="EE25" s="35"/>
      <c r="EF25" s="35"/>
      <c r="EG25" s="216"/>
      <c r="EH25" s="216"/>
      <c r="EI25" s="216"/>
      <c r="EJ25" s="35"/>
      <c r="EK25" s="191"/>
      <c r="EN25" s="93"/>
      <c r="EO25" s="35"/>
      <c r="EP25" s="35"/>
      <c r="EQ25" s="216"/>
      <c r="ER25" s="216"/>
      <c r="ES25" s="216"/>
      <c r="ET25" s="35"/>
      <c r="EU25" s="191"/>
      <c r="EW25" s="93"/>
      <c r="EX25" s="35"/>
      <c r="EY25" s="35"/>
      <c r="EZ25" s="35"/>
      <c r="FA25" s="35"/>
      <c r="FB25" s="35"/>
      <c r="FC25" s="35"/>
      <c r="FD25" s="191"/>
      <c r="FG25" s="93"/>
      <c r="FH25" s="35"/>
      <c r="FI25" s="35"/>
      <c r="FJ25" s="35"/>
      <c r="FK25" s="35"/>
      <c r="FL25" s="35"/>
      <c r="FM25" s="35"/>
      <c r="FN25" s="191"/>
    </row>
    <row r="26" spans="1:171" ht="23.25" customHeight="1">
      <c r="A26" s="222"/>
      <c r="B26" s="1089" t="s">
        <v>155</v>
      </c>
      <c r="C26" s="1089"/>
      <c r="D26" s="1089"/>
      <c r="E26" s="1089"/>
      <c r="F26" s="1089"/>
      <c r="G26" s="1089"/>
      <c r="H26" s="363"/>
      <c r="I26" s="364"/>
      <c r="J26" s="364"/>
      <c r="K26" s="365"/>
      <c r="L26" s="1089" t="s">
        <v>155</v>
      </c>
      <c r="M26" s="1089"/>
      <c r="N26" s="1089"/>
      <c r="O26" s="1089"/>
      <c r="P26" s="1089"/>
      <c r="Q26" s="1089"/>
      <c r="R26" s="363"/>
      <c r="S26" s="364"/>
      <c r="T26" s="222"/>
      <c r="U26" s="1089" t="s">
        <v>157</v>
      </c>
      <c r="V26" s="1089"/>
      <c r="W26" s="1089"/>
      <c r="X26" s="1089"/>
      <c r="Y26" s="1089"/>
      <c r="Z26" s="1089"/>
      <c r="AA26" s="223"/>
      <c r="AB26" s="364"/>
      <c r="AC26" s="364"/>
      <c r="AD26" s="222"/>
      <c r="AE26" s="1089" t="s">
        <v>157</v>
      </c>
      <c r="AF26" s="1089"/>
      <c r="AG26" s="1089"/>
      <c r="AH26" s="1089"/>
      <c r="AI26" s="1089"/>
      <c r="AJ26" s="1089"/>
      <c r="AK26" s="223"/>
      <c r="AM26" s="222"/>
      <c r="AN26" s="1086" t="s">
        <v>155</v>
      </c>
      <c r="AO26" s="1086"/>
      <c r="AP26" s="1086"/>
      <c r="AQ26" s="1086"/>
      <c r="AR26" s="1086"/>
      <c r="AS26" s="1086"/>
      <c r="AT26" s="223"/>
      <c r="AW26" s="222"/>
      <c r="AX26" s="1086" t="s">
        <v>155</v>
      </c>
      <c r="AY26" s="1086"/>
      <c r="AZ26" s="1086"/>
      <c r="BA26" s="1086"/>
      <c r="BB26" s="1086"/>
      <c r="BC26" s="1086"/>
      <c r="BD26" s="223"/>
      <c r="BF26" s="222"/>
      <c r="BG26" s="1086" t="s">
        <v>155</v>
      </c>
      <c r="BH26" s="1086"/>
      <c r="BI26" s="1086"/>
      <c r="BJ26" s="1086"/>
      <c r="BK26" s="1086"/>
      <c r="BL26" s="1086"/>
      <c r="BM26" s="223"/>
      <c r="BP26" s="222"/>
      <c r="BQ26" s="1086" t="s">
        <v>155</v>
      </c>
      <c r="BR26" s="1086"/>
      <c r="BS26" s="1086"/>
      <c r="BT26" s="1086"/>
      <c r="BU26" s="1086"/>
      <c r="BV26" s="1086"/>
      <c r="BW26" s="223"/>
      <c r="BY26" s="222"/>
      <c r="BZ26" s="1086" t="s">
        <v>155</v>
      </c>
      <c r="CA26" s="1086"/>
      <c r="CB26" s="1086"/>
      <c r="CC26" s="1086"/>
      <c r="CD26" s="1086"/>
      <c r="CE26" s="1086"/>
      <c r="CF26" s="223"/>
      <c r="CI26" s="222"/>
      <c r="CJ26" s="1086" t="s">
        <v>155</v>
      </c>
      <c r="CK26" s="1086"/>
      <c r="CL26" s="1086"/>
      <c r="CM26" s="1086"/>
      <c r="CN26" s="1086"/>
      <c r="CO26" s="1086"/>
      <c r="CP26" s="223"/>
      <c r="CR26" s="222"/>
      <c r="CS26" s="35"/>
      <c r="CT26" s="35"/>
      <c r="CU26" s="35"/>
      <c r="CV26" s="35"/>
      <c r="CW26" s="35"/>
      <c r="CX26" s="35"/>
      <c r="CY26" s="223"/>
      <c r="DB26" s="222"/>
      <c r="DC26" s="35"/>
      <c r="DD26" s="35"/>
      <c r="DE26" s="35"/>
      <c r="DF26" s="35"/>
      <c r="DG26" s="35"/>
      <c r="DH26" s="35"/>
      <c r="DI26" s="223"/>
      <c r="DK26" s="35"/>
      <c r="DL26" s="35"/>
      <c r="DM26" s="35"/>
      <c r="DN26" s="35"/>
      <c r="DO26" s="35"/>
      <c r="DP26" s="35"/>
      <c r="DQ26" s="35"/>
      <c r="DR26" s="35"/>
      <c r="DU26" s="35"/>
      <c r="DV26" s="35"/>
      <c r="DW26" s="35"/>
      <c r="DX26" s="35"/>
      <c r="DY26" s="35"/>
      <c r="DZ26" s="35"/>
      <c r="EA26" s="35"/>
      <c r="EB26" s="35"/>
      <c r="ED26" s="93"/>
      <c r="EE26" s="35"/>
      <c r="EF26" s="35"/>
      <c r="EG26" s="35"/>
      <c r="EH26" s="35"/>
      <c r="EI26" s="35"/>
      <c r="EJ26" s="35"/>
      <c r="EK26" s="191"/>
      <c r="EN26" s="93"/>
      <c r="EO26" s="35"/>
      <c r="EP26" s="35"/>
      <c r="EQ26" s="35"/>
      <c r="ER26" s="35"/>
      <c r="ES26" s="35"/>
      <c r="ET26" s="35"/>
      <c r="EU26" s="191"/>
      <c r="EW26" s="93"/>
      <c r="EX26" s="35"/>
      <c r="EY26" s="35"/>
      <c r="EZ26" s="35"/>
      <c r="FA26" s="35"/>
      <c r="FB26" s="35"/>
      <c r="FC26" s="35"/>
      <c r="FD26" s="191"/>
      <c r="FG26" s="93"/>
      <c r="FH26" s="35"/>
      <c r="FI26" s="35"/>
      <c r="FJ26" s="35"/>
      <c r="FK26" s="35"/>
      <c r="FL26" s="35"/>
      <c r="FM26" s="35"/>
      <c r="FN26" s="191"/>
    </row>
    <row r="27" spans="1:171" ht="23.25" customHeight="1">
      <c r="A27" s="222"/>
      <c r="B27" s="1089"/>
      <c r="C27" s="1089"/>
      <c r="D27" s="1089"/>
      <c r="E27" s="1089"/>
      <c r="F27" s="1089"/>
      <c r="G27" s="1089"/>
      <c r="H27" s="366"/>
      <c r="I27" s="364"/>
      <c r="J27" s="364"/>
      <c r="K27" s="365"/>
      <c r="L27" s="1089"/>
      <c r="M27" s="1089"/>
      <c r="N27" s="1089"/>
      <c r="O27" s="1089"/>
      <c r="P27" s="1089"/>
      <c r="Q27" s="1089"/>
      <c r="R27" s="366"/>
      <c r="S27" s="364"/>
      <c r="T27" s="222"/>
      <c r="U27" s="1089"/>
      <c r="V27" s="1089"/>
      <c r="W27" s="1089"/>
      <c r="X27" s="1089"/>
      <c r="Y27" s="1089"/>
      <c r="Z27" s="1089"/>
      <c r="AA27" s="357"/>
      <c r="AB27" s="364"/>
      <c r="AC27" s="364"/>
      <c r="AD27" s="222"/>
      <c r="AE27" s="1089"/>
      <c r="AF27" s="1089"/>
      <c r="AG27" s="1089"/>
      <c r="AH27" s="1089"/>
      <c r="AI27" s="1089"/>
      <c r="AJ27" s="1089"/>
      <c r="AK27" s="357"/>
      <c r="AM27" s="222"/>
      <c r="AN27" s="1086"/>
      <c r="AO27" s="1086"/>
      <c r="AP27" s="1086"/>
      <c r="AQ27" s="1086"/>
      <c r="AR27" s="1086"/>
      <c r="AS27" s="1086"/>
      <c r="AT27" s="357"/>
      <c r="AW27" s="222"/>
      <c r="AX27" s="1086"/>
      <c r="AY27" s="1086"/>
      <c r="AZ27" s="1086"/>
      <c r="BA27" s="1086"/>
      <c r="BB27" s="1086"/>
      <c r="BC27" s="1086"/>
      <c r="BD27" s="357"/>
      <c r="BF27" s="222"/>
      <c r="BG27" s="1086"/>
      <c r="BH27" s="1086"/>
      <c r="BI27" s="1086"/>
      <c r="BJ27" s="1086"/>
      <c r="BK27" s="1086"/>
      <c r="BL27" s="1086"/>
      <c r="BM27" s="357"/>
      <c r="BP27" s="222"/>
      <c r="BQ27" s="1086"/>
      <c r="BR27" s="1086"/>
      <c r="BS27" s="1086"/>
      <c r="BT27" s="1086"/>
      <c r="BU27" s="1086"/>
      <c r="BV27" s="1086"/>
      <c r="BW27" s="357"/>
      <c r="BY27" s="222"/>
      <c r="BZ27" s="1086"/>
      <c r="CA27" s="1086"/>
      <c r="CB27" s="1086"/>
      <c r="CC27" s="1086"/>
      <c r="CD27" s="1086"/>
      <c r="CE27" s="1086"/>
      <c r="CF27" s="357"/>
      <c r="CI27" s="222"/>
      <c r="CJ27" s="1086"/>
      <c r="CK27" s="1086"/>
      <c r="CL27" s="1086"/>
      <c r="CM27" s="1086"/>
      <c r="CN27" s="1086"/>
      <c r="CO27" s="1086"/>
      <c r="CP27" s="357"/>
      <c r="CR27" s="222"/>
      <c r="CS27" s="1033"/>
      <c r="CT27" s="1033"/>
      <c r="CU27" s="1033"/>
      <c r="CV27" s="353"/>
      <c r="CW27" s="214"/>
      <c r="CX27" s="192"/>
      <c r="CY27" s="224"/>
      <c r="DB27" s="222"/>
      <c r="DC27" s="1033" t="str">
        <f ca="1">scheidsrechters!C81</f>
        <v>AZ</v>
      </c>
      <c r="DD27" s="1033"/>
      <c r="DE27" s="1033"/>
      <c r="DF27" s="353" t="s">
        <v>14</v>
      </c>
      <c r="DG27" s="1033" t="str">
        <f ca="1">scheidsrechters!F81</f>
        <v>Sparta Rotterdam</v>
      </c>
      <c r="DH27" s="1033"/>
      <c r="DI27" s="1034"/>
      <c r="DK27" s="35"/>
      <c r="DL27" s="1022"/>
      <c r="DM27" s="1022"/>
      <c r="DN27" s="1022"/>
      <c r="DO27" s="353" t="s">
        <v>14</v>
      </c>
      <c r="DP27" s="1022"/>
      <c r="DQ27" s="1022"/>
      <c r="DR27" s="1022"/>
      <c r="DU27" s="35"/>
      <c r="DV27" s="1022"/>
      <c r="DW27" s="1022"/>
      <c r="DX27" s="1022"/>
      <c r="DY27" s="353" t="s">
        <v>14</v>
      </c>
      <c r="DZ27" s="1022"/>
      <c r="EA27" s="1022"/>
      <c r="EB27" s="1022"/>
      <c r="ED27" s="93"/>
      <c r="EE27" s="1022"/>
      <c r="EF27" s="1022"/>
      <c r="EG27" s="1022"/>
      <c r="EH27" s="353" t="s">
        <v>14</v>
      </c>
      <c r="EI27" s="1022"/>
      <c r="EJ27" s="1022"/>
      <c r="EK27" s="1028"/>
      <c r="EN27" s="93"/>
      <c r="EO27" s="1022"/>
      <c r="EP27" s="1022"/>
      <c r="EQ27" s="1022"/>
      <c r="ER27" s="353" t="s">
        <v>14</v>
      </c>
      <c r="ES27" s="192">
        <f>scheidsrechters!EI46</f>
        <v>0</v>
      </c>
      <c r="ET27" s="192"/>
      <c r="EU27" s="193"/>
      <c r="EW27" s="93"/>
      <c r="EX27" s="1022">
        <f>scheidsrechters!EY14</f>
        <v>0</v>
      </c>
      <c r="EY27" s="1022"/>
      <c r="EZ27" s="1022"/>
      <c r="FA27" s="353" t="s">
        <v>14</v>
      </c>
      <c r="FB27" s="192">
        <f>scheidsrechters!FB14</f>
        <v>0</v>
      </c>
      <c r="FC27" s="192"/>
      <c r="FD27" s="193"/>
      <c r="FG27" s="93"/>
      <c r="FH27" s="1022">
        <f>scheidsrechters!EY46</f>
        <v>0</v>
      </c>
      <c r="FI27" s="1022"/>
      <c r="FJ27" s="1022"/>
      <c r="FK27" s="353" t="s">
        <v>14</v>
      </c>
      <c r="FL27" s="192">
        <f>scheidsrechters!FB46</f>
        <v>0</v>
      </c>
      <c r="FM27" s="192"/>
      <c r="FN27" s="193"/>
    </row>
    <row r="28" spans="1:171">
      <c r="A28" s="222"/>
      <c r="B28" s="35"/>
      <c r="C28" s="35"/>
      <c r="D28" s="35"/>
      <c r="E28" s="35"/>
      <c r="F28" s="194"/>
      <c r="G28" s="35"/>
      <c r="H28" s="223"/>
      <c r="K28" s="222"/>
      <c r="L28" s="35"/>
      <c r="M28" s="35"/>
      <c r="N28" s="35"/>
      <c r="O28" s="35"/>
      <c r="P28" s="194"/>
      <c r="Q28" s="35"/>
      <c r="R28" s="223"/>
      <c r="T28" s="222"/>
      <c r="U28" s="35"/>
      <c r="V28" s="35"/>
      <c r="W28" s="35"/>
      <c r="X28" s="35"/>
      <c r="Y28" s="194"/>
      <c r="Z28" s="35"/>
      <c r="AA28" s="223"/>
      <c r="AD28" s="222"/>
      <c r="AE28" s="35"/>
      <c r="AF28" s="35"/>
      <c r="AG28" s="35"/>
      <c r="AH28" s="35"/>
      <c r="AI28" s="194"/>
      <c r="AJ28" s="35"/>
      <c r="AK28" s="223"/>
      <c r="AM28" s="222"/>
      <c r="AN28" s="35"/>
      <c r="AO28" s="35"/>
      <c r="AP28" s="35"/>
      <c r="AQ28" s="35"/>
      <c r="AR28" s="194"/>
      <c r="AS28" s="35"/>
      <c r="AT28" s="223"/>
      <c r="AW28" s="222"/>
      <c r="AX28" s="35"/>
      <c r="AY28" s="35"/>
      <c r="AZ28" s="35"/>
      <c r="BA28" s="35"/>
      <c r="BB28" s="194"/>
      <c r="BC28" s="35"/>
      <c r="BD28" s="223"/>
      <c r="BF28" s="222"/>
      <c r="BG28" s="35"/>
      <c r="BH28" s="35"/>
      <c r="BI28" s="35"/>
      <c r="BJ28" s="35"/>
      <c r="BK28" s="194"/>
      <c r="BL28" s="35"/>
      <c r="BM28" s="223"/>
      <c r="BP28" s="222"/>
      <c r="BQ28" s="35"/>
      <c r="BR28" s="35"/>
      <c r="BS28" s="35"/>
      <c r="BT28" s="35"/>
      <c r="BU28" s="194"/>
      <c r="BV28" s="35"/>
      <c r="BW28" s="223"/>
      <c r="BY28" s="222"/>
      <c r="BZ28" s="35"/>
      <c r="CA28" s="35"/>
      <c r="CB28" s="35"/>
      <c r="CC28" s="35"/>
      <c r="CD28" s="194"/>
      <c r="CE28" s="35"/>
      <c r="CF28" s="223"/>
      <c r="CI28" s="222"/>
      <c r="CJ28" s="35"/>
      <c r="CK28" s="35"/>
      <c r="CL28" s="35"/>
      <c r="CM28" s="35"/>
      <c r="CN28" s="194"/>
      <c r="CO28" s="35"/>
      <c r="CP28" s="223"/>
      <c r="CR28" s="222"/>
      <c r="CS28" s="35"/>
      <c r="CT28" s="35"/>
      <c r="CU28" s="35"/>
      <c r="CV28" s="35"/>
      <c r="CW28" s="194"/>
      <c r="CX28" s="35"/>
      <c r="CY28" s="223"/>
      <c r="DB28" s="222"/>
      <c r="DC28" s="35"/>
      <c r="DD28" s="35"/>
      <c r="DE28" s="35"/>
      <c r="DF28" s="35"/>
      <c r="DG28" s="194"/>
      <c r="DH28" s="35"/>
      <c r="DI28" s="223"/>
      <c r="DK28" s="35"/>
      <c r="DL28" s="35"/>
      <c r="DM28" s="35"/>
      <c r="DN28" s="35"/>
      <c r="DO28" s="35"/>
      <c r="DP28" s="194"/>
      <c r="DQ28" s="35"/>
      <c r="DR28" s="35"/>
      <c r="DU28" s="35"/>
      <c r="DV28" s="35"/>
      <c r="DW28" s="35"/>
      <c r="DX28" s="35"/>
      <c r="DY28" s="35"/>
      <c r="DZ28" s="194"/>
      <c r="EA28" s="35"/>
      <c r="EB28" s="35"/>
      <c r="ED28" s="93"/>
      <c r="EE28" s="35"/>
      <c r="EF28" s="35"/>
      <c r="EG28" s="35"/>
      <c r="EH28" s="35"/>
      <c r="EI28" s="194"/>
      <c r="EJ28" s="35"/>
      <c r="EK28" s="191"/>
      <c r="EN28" s="93"/>
      <c r="EO28" s="35"/>
      <c r="EP28" s="35"/>
      <c r="EQ28" s="35"/>
      <c r="ER28" s="35"/>
      <c r="ES28" s="194"/>
      <c r="ET28" s="35"/>
      <c r="EU28" s="191"/>
      <c r="EW28" s="93"/>
      <c r="EX28" s="35"/>
      <c r="EY28" s="35"/>
      <c r="EZ28" s="35"/>
      <c r="FA28" s="35"/>
      <c r="FB28" s="194"/>
      <c r="FC28" s="35"/>
      <c r="FD28" s="191"/>
      <c r="FG28" s="93"/>
      <c r="FH28" s="35"/>
      <c r="FI28" s="35"/>
      <c r="FJ28" s="35"/>
      <c r="FK28" s="35"/>
      <c r="FL28" s="194"/>
      <c r="FM28" s="35"/>
      <c r="FN28" s="191"/>
    </row>
    <row r="29" spans="1:171" ht="18" customHeight="1">
      <c r="A29" s="222"/>
      <c r="B29" s="1092" t="s">
        <v>156</v>
      </c>
      <c r="C29" s="1092"/>
      <c r="D29" s="1092"/>
      <c r="E29" s="1092"/>
      <c r="F29" s="1092"/>
      <c r="G29" s="1092"/>
      <c r="H29" s="359"/>
      <c r="I29" s="360"/>
      <c r="J29" s="360"/>
      <c r="K29" s="361"/>
      <c r="L29" s="1092" t="s">
        <v>156</v>
      </c>
      <c r="M29" s="1092"/>
      <c r="N29" s="1092"/>
      <c r="O29" s="1092"/>
      <c r="P29" s="1092"/>
      <c r="Q29" s="1092"/>
      <c r="R29" s="359"/>
      <c r="S29" s="360"/>
      <c r="T29" s="222"/>
      <c r="U29" s="1090" t="s">
        <v>158</v>
      </c>
      <c r="V29" s="1090"/>
      <c r="W29" s="1090"/>
      <c r="X29" s="1090"/>
      <c r="Y29" s="1090"/>
      <c r="Z29" s="1090"/>
      <c r="AA29" s="223"/>
      <c r="AB29" s="360"/>
      <c r="AC29" s="360"/>
      <c r="AD29" s="222"/>
      <c r="AE29" s="1090" t="s">
        <v>158</v>
      </c>
      <c r="AF29" s="1090"/>
      <c r="AG29" s="1090"/>
      <c r="AH29" s="1090"/>
      <c r="AI29" s="1090"/>
      <c r="AJ29" s="1090"/>
      <c r="AK29" s="223"/>
      <c r="AM29" s="222"/>
      <c r="AN29" s="1087" t="s">
        <v>156</v>
      </c>
      <c r="AO29" s="1087"/>
      <c r="AP29" s="1087"/>
      <c r="AQ29" s="1087"/>
      <c r="AR29" s="1087"/>
      <c r="AS29" s="1087"/>
      <c r="AT29" s="223"/>
      <c r="AW29" s="222"/>
      <c r="AX29" s="1087" t="s">
        <v>156</v>
      </c>
      <c r="AY29" s="1087"/>
      <c r="AZ29" s="1087"/>
      <c r="BA29" s="1087"/>
      <c r="BB29" s="1087"/>
      <c r="BC29" s="1087"/>
      <c r="BD29" s="223"/>
      <c r="BF29" s="222"/>
      <c r="BG29" s="1087" t="s">
        <v>156</v>
      </c>
      <c r="BH29" s="1087"/>
      <c r="BI29" s="1087"/>
      <c r="BJ29" s="1087"/>
      <c r="BK29" s="1087"/>
      <c r="BL29" s="1087"/>
      <c r="BM29" s="223"/>
      <c r="BP29" s="222"/>
      <c r="BQ29" s="1087" t="s">
        <v>156</v>
      </c>
      <c r="BR29" s="1087"/>
      <c r="BS29" s="1087"/>
      <c r="BT29" s="1087"/>
      <c r="BU29" s="1087"/>
      <c r="BV29" s="1087"/>
      <c r="BW29" s="223"/>
      <c r="BY29" s="222"/>
      <c r="BZ29" s="1087" t="s">
        <v>156</v>
      </c>
      <c r="CA29" s="1087"/>
      <c r="CB29" s="1087"/>
      <c r="CC29" s="1087"/>
      <c r="CD29" s="1087"/>
      <c r="CE29" s="1087"/>
      <c r="CF29" s="223"/>
      <c r="CI29" s="222"/>
      <c r="CJ29" s="1087" t="s">
        <v>156</v>
      </c>
      <c r="CK29" s="1087"/>
      <c r="CL29" s="1087"/>
      <c r="CM29" s="1087"/>
      <c r="CN29" s="1087"/>
      <c r="CO29" s="1087"/>
      <c r="CP29" s="223"/>
      <c r="CR29" s="222"/>
      <c r="CS29" s="35"/>
      <c r="CT29" s="35"/>
      <c r="CU29" s="1020"/>
      <c r="CV29" s="1024"/>
      <c r="CW29" s="1020"/>
      <c r="CX29" s="35"/>
      <c r="CY29" s="223"/>
      <c r="DB29" s="222"/>
      <c r="DC29" s="35"/>
      <c r="DD29" s="35"/>
      <c r="DE29" s="1020"/>
      <c r="DF29" s="1022" t="s">
        <v>14</v>
      </c>
      <c r="DG29" s="1020"/>
      <c r="DH29" s="35"/>
      <c r="DI29" s="223"/>
      <c r="DK29" s="35"/>
      <c r="DL29" s="35"/>
      <c r="DM29" s="35"/>
      <c r="DN29" s="1020"/>
      <c r="DO29" s="1024" t="s">
        <v>14</v>
      </c>
      <c r="DP29" s="1020"/>
      <c r="DQ29" s="35"/>
      <c r="DR29" s="35"/>
      <c r="DU29" s="35"/>
      <c r="DV29" s="35"/>
      <c r="DW29" s="35"/>
      <c r="DX29" s="1020"/>
      <c r="DY29" s="1022" t="s">
        <v>14</v>
      </c>
      <c r="DZ29" s="1020"/>
      <c r="EA29" s="35"/>
      <c r="EB29" s="35"/>
      <c r="ED29" s="93"/>
      <c r="EE29" s="35"/>
      <c r="EF29" s="35"/>
      <c r="EG29" s="1020"/>
      <c r="EH29" s="1024" t="s">
        <v>14</v>
      </c>
      <c r="EI29" s="1020"/>
      <c r="EJ29" s="35"/>
      <c r="EK29" s="191"/>
      <c r="EN29" s="93"/>
      <c r="EO29" s="35"/>
      <c r="EP29" s="35"/>
      <c r="EQ29" s="1020"/>
      <c r="ER29" s="1022" t="s">
        <v>14</v>
      </c>
      <c r="ES29" s="1020"/>
      <c r="ET29" s="35"/>
      <c r="EU29" s="191"/>
      <c r="EW29" s="93"/>
      <c r="EX29" s="35"/>
      <c r="EY29" s="35"/>
      <c r="EZ29" s="1020"/>
      <c r="FA29" s="1024" t="s">
        <v>14</v>
      </c>
      <c r="FB29" s="1020"/>
      <c r="FC29" s="35"/>
      <c r="FD29" s="191"/>
      <c r="FG29" s="93"/>
      <c r="FH29" s="35"/>
      <c r="FI29" s="35"/>
      <c r="FJ29" s="1020"/>
      <c r="FK29" s="1022" t="s">
        <v>14</v>
      </c>
      <c r="FL29" s="1020"/>
      <c r="FM29" s="35"/>
      <c r="FN29" s="191"/>
    </row>
    <row r="30" spans="1:171" ht="18" customHeight="1">
      <c r="A30" s="222"/>
      <c r="B30" s="1092"/>
      <c r="C30" s="1092"/>
      <c r="D30" s="1092"/>
      <c r="E30" s="1092"/>
      <c r="F30" s="1092"/>
      <c r="G30" s="1092"/>
      <c r="H30" s="362"/>
      <c r="I30" s="360"/>
      <c r="J30" s="360"/>
      <c r="K30" s="361"/>
      <c r="L30" s="1092"/>
      <c r="M30" s="1092"/>
      <c r="N30" s="1092"/>
      <c r="O30" s="1092"/>
      <c r="P30" s="1092"/>
      <c r="Q30" s="1092"/>
      <c r="R30" s="362"/>
      <c r="S30" s="360"/>
      <c r="T30" s="222"/>
      <c r="U30" s="1090"/>
      <c r="V30" s="1090"/>
      <c r="W30" s="1090"/>
      <c r="X30" s="1090"/>
      <c r="Y30" s="1090"/>
      <c r="Z30" s="1090"/>
      <c r="AA30" s="224"/>
      <c r="AB30" s="360"/>
      <c r="AC30" s="360"/>
      <c r="AD30" s="222"/>
      <c r="AE30" s="1090"/>
      <c r="AF30" s="1090"/>
      <c r="AG30" s="1090"/>
      <c r="AH30" s="1090"/>
      <c r="AI30" s="1090"/>
      <c r="AJ30" s="1090"/>
      <c r="AK30" s="224"/>
      <c r="AM30" s="222"/>
      <c r="AN30" s="1087"/>
      <c r="AO30" s="1087"/>
      <c r="AP30" s="1087"/>
      <c r="AQ30" s="1087"/>
      <c r="AR30" s="1087"/>
      <c r="AS30" s="1087"/>
      <c r="AT30" s="224"/>
      <c r="AW30" s="222"/>
      <c r="AX30" s="1087"/>
      <c r="AY30" s="1087"/>
      <c r="AZ30" s="1087"/>
      <c r="BA30" s="1087"/>
      <c r="BB30" s="1087"/>
      <c r="BC30" s="1087"/>
      <c r="BD30" s="224"/>
      <c r="BF30" s="222"/>
      <c r="BG30" s="1087"/>
      <c r="BH30" s="1087"/>
      <c r="BI30" s="1087"/>
      <c r="BJ30" s="1087"/>
      <c r="BK30" s="1087"/>
      <c r="BL30" s="1087"/>
      <c r="BM30" s="224"/>
      <c r="BP30" s="222"/>
      <c r="BQ30" s="1087"/>
      <c r="BR30" s="1087"/>
      <c r="BS30" s="1087"/>
      <c r="BT30" s="1087"/>
      <c r="BU30" s="1087"/>
      <c r="BV30" s="1087"/>
      <c r="BW30" s="224"/>
      <c r="BY30" s="222"/>
      <c r="BZ30" s="1087"/>
      <c r="CA30" s="1087"/>
      <c r="CB30" s="1087"/>
      <c r="CC30" s="1087"/>
      <c r="CD30" s="1087"/>
      <c r="CE30" s="1087"/>
      <c r="CF30" s="224"/>
      <c r="CI30" s="222"/>
      <c r="CJ30" s="1087"/>
      <c r="CK30" s="1087"/>
      <c r="CL30" s="1087"/>
      <c r="CM30" s="1087"/>
      <c r="CN30" s="1087"/>
      <c r="CO30" s="1087"/>
      <c r="CP30" s="224"/>
      <c r="CR30" s="222"/>
      <c r="CS30" s="35"/>
      <c r="CT30" s="35"/>
      <c r="CU30" s="1021"/>
      <c r="CV30" s="1024"/>
      <c r="CW30" s="1021"/>
      <c r="CX30" s="192"/>
      <c r="CY30" s="224"/>
      <c r="DB30" s="222"/>
      <c r="DC30" s="35" t="s">
        <v>57</v>
      </c>
      <c r="DD30" s="35"/>
      <c r="DE30" s="1021"/>
      <c r="DF30" s="1022"/>
      <c r="DG30" s="1021"/>
      <c r="DH30" s="192"/>
      <c r="DI30" s="224"/>
      <c r="DK30" s="35"/>
      <c r="DL30" s="35" t="s">
        <v>57</v>
      </c>
      <c r="DM30" s="35"/>
      <c r="DN30" s="1021"/>
      <c r="DO30" s="1024"/>
      <c r="DP30" s="1021"/>
      <c r="DQ30" s="192"/>
      <c r="DR30" s="192"/>
      <c r="DU30" s="35"/>
      <c r="DV30" s="35" t="s">
        <v>57</v>
      </c>
      <c r="DW30" s="35"/>
      <c r="DX30" s="1021"/>
      <c r="DY30" s="1022"/>
      <c r="DZ30" s="1021"/>
      <c r="EA30" s="192"/>
      <c r="EB30" s="192"/>
      <c r="ED30" s="93"/>
      <c r="EE30" s="35" t="s">
        <v>57</v>
      </c>
      <c r="EF30" s="35"/>
      <c r="EG30" s="1021"/>
      <c r="EH30" s="1024"/>
      <c r="EI30" s="1021"/>
      <c r="EJ30" s="192"/>
      <c r="EK30" s="193"/>
      <c r="EN30" s="93"/>
      <c r="EO30" s="35" t="s">
        <v>57</v>
      </c>
      <c r="EP30" s="35"/>
      <c r="EQ30" s="1021"/>
      <c r="ER30" s="1022"/>
      <c r="ES30" s="1021"/>
      <c r="ET30" s="192"/>
      <c r="EU30" s="193"/>
      <c r="EW30" s="93"/>
      <c r="EX30" s="35" t="s">
        <v>57</v>
      </c>
      <c r="EY30" s="35"/>
      <c r="EZ30" s="1021"/>
      <c r="FA30" s="1024"/>
      <c r="FB30" s="1021"/>
      <c r="FC30" s="192"/>
      <c r="FD30" s="193"/>
      <c r="FG30" s="93"/>
      <c r="FH30" s="35" t="s">
        <v>57</v>
      </c>
      <c r="FI30" s="35"/>
      <c r="FJ30" s="1021"/>
      <c r="FK30" s="1022"/>
      <c r="FL30" s="1021"/>
      <c r="FM30" s="192"/>
      <c r="FN30" s="193"/>
    </row>
    <row r="31" spans="1:171">
      <c r="A31" s="222"/>
      <c r="B31" s="35"/>
      <c r="C31" s="35"/>
      <c r="D31" s="35"/>
      <c r="E31" s="35"/>
      <c r="F31" s="35"/>
      <c r="G31" s="35"/>
      <c r="H31" s="223"/>
      <c r="K31" s="222"/>
      <c r="L31" s="35"/>
      <c r="M31" s="35"/>
      <c r="N31" s="35"/>
      <c r="O31" s="35"/>
      <c r="P31" s="35"/>
      <c r="Q31" s="35"/>
      <c r="R31" s="223"/>
      <c r="T31" s="222"/>
      <c r="U31" s="35"/>
      <c r="V31" s="35"/>
      <c r="W31" s="35"/>
      <c r="X31" s="35"/>
      <c r="Y31" s="35"/>
      <c r="Z31" s="35"/>
      <c r="AA31" s="223"/>
      <c r="AD31" s="222"/>
      <c r="AE31" s="35"/>
      <c r="AF31" s="35"/>
      <c r="AG31" s="35"/>
      <c r="AH31" s="35"/>
      <c r="AI31" s="35"/>
      <c r="AJ31" s="35"/>
      <c r="AK31" s="223"/>
      <c r="AM31" s="222"/>
      <c r="AN31" s="35"/>
      <c r="AO31" s="35"/>
      <c r="AP31" s="35"/>
      <c r="AQ31" s="35"/>
      <c r="AR31" s="35"/>
      <c r="AS31" s="35"/>
      <c r="AT31" s="223"/>
      <c r="AW31" s="222"/>
      <c r="AX31" s="35"/>
      <c r="AY31" s="35"/>
      <c r="AZ31" s="35"/>
      <c r="BA31" s="35"/>
      <c r="BB31" s="35"/>
      <c r="BC31" s="35"/>
      <c r="BD31" s="223"/>
      <c r="BF31" s="222"/>
      <c r="BG31" s="35"/>
      <c r="BH31" s="35"/>
      <c r="BI31" s="35"/>
      <c r="BJ31" s="35"/>
      <c r="BK31" s="35"/>
      <c r="BL31" s="35"/>
      <c r="BM31" s="223"/>
      <c r="BP31" s="222"/>
      <c r="BQ31" s="35"/>
      <c r="BR31" s="35"/>
      <c r="BS31" s="35"/>
      <c r="BT31" s="35"/>
      <c r="BU31" s="35"/>
      <c r="BV31" s="35"/>
      <c r="BW31" s="223"/>
      <c r="BY31" s="222"/>
      <c r="BZ31" s="35"/>
      <c r="CA31" s="35"/>
      <c r="CB31" s="35"/>
      <c r="CC31" s="35"/>
      <c r="CD31" s="35"/>
      <c r="CE31" s="35"/>
      <c r="CF31" s="223"/>
      <c r="CI31" s="222"/>
      <c r="CJ31" s="35"/>
      <c r="CK31" s="35"/>
      <c r="CL31" s="35"/>
      <c r="CM31" s="35"/>
      <c r="CN31" s="35"/>
      <c r="CO31" s="35"/>
      <c r="CP31" s="223"/>
      <c r="CR31" s="222"/>
      <c r="CS31" s="35"/>
      <c r="CT31" s="35"/>
      <c r="CU31" s="35"/>
      <c r="CV31" s="35"/>
      <c r="CW31" s="35"/>
      <c r="CX31" s="35"/>
      <c r="CY31" s="223"/>
      <c r="DB31" s="222"/>
      <c r="DC31" s="35"/>
      <c r="DD31" s="35"/>
      <c r="DE31" s="35"/>
      <c r="DF31" s="35"/>
      <c r="DG31" s="353"/>
      <c r="DH31" s="35"/>
      <c r="DI31" s="223"/>
      <c r="DK31" s="35"/>
      <c r="DL31" s="35"/>
      <c r="DM31" s="35"/>
      <c r="DN31" s="35"/>
      <c r="DO31" s="35"/>
      <c r="DP31" s="35"/>
      <c r="DQ31" s="35"/>
      <c r="DR31" s="35"/>
      <c r="DU31" s="35"/>
      <c r="DV31" s="35"/>
      <c r="DW31" s="35"/>
      <c r="DX31" s="35"/>
      <c r="DY31" s="35"/>
      <c r="DZ31" s="353"/>
      <c r="EA31" s="35"/>
      <c r="EB31" s="35"/>
      <c r="ED31" s="93"/>
      <c r="EE31" s="35"/>
      <c r="EF31" s="35"/>
      <c r="EG31" s="35"/>
      <c r="EH31" s="35"/>
      <c r="EI31" s="35"/>
      <c r="EJ31" s="35"/>
      <c r="EK31" s="191"/>
      <c r="EN31" s="93"/>
      <c r="EO31" s="35"/>
      <c r="EP31" s="35"/>
      <c r="EQ31" s="35"/>
      <c r="ER31" s="35"/>
      <c r="ES31" s="353"/>
      <c r="ET31" s="35"/>
      <c r="EU31" s="191"/>
      <c r="EW31" s="93"/>
      <c r="EX31" s="35"/>
      <c r="EY31" s="35"/>
      <c r="EZ31" s="35"/>
      <c r="FA31" s="35"/>
      <c r="FB31" s="35"/>
      <c r="FC31" s="35"/>
      <c r="FD31" s="191"/>
      <c r="FG31" s="93"/>
      <c r="FH31" s="35"/>
      <c r="FI31" s="35"/>
      <c r="FJ31" s="35"/>
      <c r="FK31" s="35"/>
      <c r="FL31" s="353"/>
      <c r="FM31" s="35"/>
      <c r="FN31" s="191"/>
    </row>
    <row r="32" spans="1:171" ht="21">
      <c r="A32" s="222"/>
      <c r="B32" s="35"/>
      <c r="C32" s="35"/>
      <c r="D32" s="35"/>
      <c r="E32" s="195"/>
      <c r="F32" s="195"/>
      <c r="G32" s="358"/>
      <c r="H32" s="225"/>
      <c r="K32" s="222"/>
      <c r="L32" s="35"/>
      <c r="M32" s="35"/>
      <c r="N32" s="35"/>
      <c r="O32" s="195"/>
      <c r="P32" s="195"/>
      <c r="Q32" s="358"/>
      <c r="R32" s="225"/>
      <c r="T32" s="222"/>
      <c r="U32" s="35"/>
      <c r="V32" s="35"/>
      <c r="W32" s="35"/>
      <c r="X32" s="195"/>
      <c r="Y32" s="195"/>
      <c r="Z32" s="358"/>
      <c r="AA32" s="225"/>
      <c r="AD32" s="222"/>
      <c r="AE32" s="35"/>
      <c r="AF32" s="35"/>
      <c r="AG32" s="35"/>
      <c r="AH32" s="195"/>
      <c r="AI32" s="195"/>
      <c r="AJ32" s="358"/>
      <c r="AK32" s="225"/>
      <c r="AM32" s="222"/>
      <c r="AN32" s="35"/>
      <c r="AO32" s="35"/>
      <c r="AP32" s="35"/>
      <c r="AQ32" s="195"/>
      <c r="AR32" s="195"/>
      <c r="AS32" s="358"/>
      <c r="AT32" s="225"/>
      <c r="AW32" s="222"/>
      <c r="AX32" s="35"/>
      <c r="AY32" s="35"/>
      <c r="AZ32" s="35"/>
      <c r="BA32" s="195"/>
      <c r="BB32" s="195"/>
      <c r="BC32" s="358"/>
      <c r="BD32" s="225"/>
      <c r="BF32" s="222"/>
      <c r="BG32" s="35"/>
      <c r="BH32" s="35"/>
      <c r="BI32" s="35"/>
      <c r="BJ32" s="195"/>
      <c r="BK32" s="195"/>
      <c r="BL32" s="358"/>
      <c r="BM32" s="225"/>
      <c r="BP32" s="222"/>
      <c r="BQ32" s="35"/>
      <c r="BR32" s="35"/>
      <c r="BS32" s="35"/>
      <c r="BT32" s="195"/>
      <c r="BU32" s="195"/>
      <c r="BV32" s="358"/>
      <c r="BW32" s="225"/>
      <c r="BY32" s="222"/>
      <c r="BZ32" s="35"/>
      <c r="CA32" s="35"/>
      <c r="CB32" s="35"/>
      <c r="CC32" s="195"/>
      <c r="CD32" s="195"/>
      <c r="CE32" s="358"/>
      <c r="CF32" s="225"/>
      <c r="CI32" s="222"/>
      <c r="CJ32" s="35"/>
      <c r="CK32" s="35"/>
      <c r="CL32" s="35"/>
      <c r="CM32" s="195"/>
      <c r="CN32" s="195"/>
      <c r="CO32" s="358"/>
      <c r="CP32" s="225"/>
      <c r="CR32" s="222"/>
      <c r="CS32" s="35"/>
      <c r="CT32" s="35"/>
      <c r="CU32" s="35"/>
      <c r="CV32" s="1019"/>
      <c r="CW32" s="1019"/>
      <c r="CX32" s="201"/>
      <c r="CY32" s="225"/>
      <c r="DB32" s="222"/>
      <c r="DC32" s="35"/>
      <c r="DD32" s="35"/>
      <c r="DE32" s="35"/>
      <c r="DF32" s="1019" t="s">
        <v>58</v>
      </c>
      <c r="DG32" s="1019"/>
      <c r="DH32" s="201">
        <f>scheidsrechters!B81</f>
        <v>1</v>
      </c>
      <c r="DI32" s="225"/>
      <c r="DK32" s="35"/>
      <c r="DL32" s="35"/>
      <c r="DM32" s="35"/>
      <c r="DN32" s="35"/>
      <c r="DO32" s="1019" t="s">
        <v>58</v>
      </c>
      <c r="DP32" s="1019"/>
      <c r="DQ32" s="201"/>
      <c r="DR32" s="189"/>
      <c r="DU32" s="35"/>
      <c r="DV32" s="35"/>
      <c r="DW32" s="35"/>
      <c r="DX32" s="35"/>
      <c r="DY32" s="1019" t="s">
        <v>58</v>
      </c>
      <c r="DZ32" s="1019"/>
      <c r="EA32" s="201"/>
      <c r="EB32" s="189"/>
      <c r="ED32" s="93"/>
      <c r="EE32" s="35"/>
      <c r="EF32" s="35"/>
      <c r="EG32" s="35"/>
      <c r="EH32" s="1019" t="s">
        <v>58</v>
      </c>
      <c r="EI32" s="1019"/>
      <c r="EJ32" s="201">
        <f>scheidsrechters!EE46</f>
        <v>0</v>
      </c>
      <c r="EK32" s="190"/>
      <c r="EN32" s="93"/>
      <c r="EO32" s="35"/>
      <c r="EP32" s="35"/>
      <c r="EQ32" s="35"/>
      <c r="ER32" s="1019" t="s">
        <v>58</v>
      </c>
      <c r="ES32" s="1019"/>
      <c r="ET32" s="201">
        <f>scheidsrechters!EE46</f>
        <v>0</v>
      </c>
      <c r="EU32" s="190"/>
      <c r="EW32" s="93"/>
      <c r="EX32" s="35"/>
      <c r="EY32" s="35"/>
      <c r="EZ32" s="35"/>
      <c r="FA32" s="1019" t="s">
        <v>58</v>
      </c>
      <c r="FB32" s="1019"/>
      <c r="FC32" s="201">
        <f>scheidsrechters!EX46</f>
        <v>0</v>
      </c>
      <c r="FD32" s="190"/>
      <c r="FG32" s="93"/>
      <c r="FH32" s="35"/>
      <c r="FI32" s="35"/>
      <c r="FJ32" s="35"/>
      <c r="FK32" s="1019" t="s">
        <v>58</v>
      </c>
      <c r="FL32" s="1019"/>
      <c r="FM32" s="201">
        <f>scheidsrechters!EX46</f>
        <v>0</v>
      </c>
      <c r="FN32" s="190"/>
    </row>
    <row r="33" spans="1:170" ht="13.5" thickBot="1">
      <c r="A33" s="226"/>
      <c r="B33" s="227"/>
      <c r="C33" s="227"/>
      <c r="D33" s="227"/>
      <c r="E33" s="227"/>
      <c r="F33" s="227"/>
      <c r="G33" s="227"/>
      <c r="H33" s="228"/>
      <c r="K33" s="226"/>
      <c r="L33" s="227"/>
      <c r="M33" s="227"/>
      <c r="N33" s="227"/>
      <c r="O33" s="227"/>
      <c r="P33" s="227"/>
      <c r="Q33" s="227"/>
      <c r="R33" s="228"/>
      <c r="T33" s="226"/>
      <c r="U33" s="227"/>
      <c r="V33" s="227"/>
      <c r="W33" s="227"/>
      <c r="X33" s="227"/>
      <c r="Y33" s="227"/>
      <c r="Z33" s="227"/>
      <c r="AA33" s="228"/>
      <c r="AD33" s="226"/>
      <c r="AE33" s="227"/>
      <c r="AF33" s="227"/>
      <c r="AG33" s="227"/>
      <c r="AH33" s="227"/>
      <c r="AI33" s="227"/>
      <c r="AJ33" s="227"/>
      <c r="AK33" s="228"/>
      <c r="AM33" s="226"/>
      <c r="AN33" s="227"/>
      <c r="AO33" s="227"/>
      <c r="AP33" s="227"/>
      <c r="AQ33" s="227"/>
      <c r="AR33" s="227"/>
      <c r="AS33" s="227"/>
      <c r="AT33" s="228"/>
      <c r="AW33" s="226"/>
      <c r="AX33" s="227"/>
      <c r="AY33" s="227"/>
      <c r="AZ33" s="227"/>
      <c r="BA33" s="227"/>
      <c r="BB33" s="227"/>
      <c r="BC33" s="227"/>
      <c r="BD33" s="228"/>
      <c r="BF33" s="226"/>
      <c r="BG33" s="227"/>
      <c r="BH33" s="227"/>
      <c r="BI33" s="227"/>
      <c r="BJ33" s="227"/>
      <c r="BK33" s="227"/>
      <c r="BL33" s="227"/>
      <c r="BM33" s="228"/>
      <c r="BP33" s="226"/>
      <c r="BQ33" s="227"/>
      <c r="BR33" s="227"/>
      <c r="BS33" s="227"/>
      <c r="BT33" s="227"/>
      <c r="BU33" s="227"/>
      <c r="BV33" s="227"/>
      <c r="BW33" s="228"/>
      <c r="BY33" s="226"/>
      <c r="BZ33" s="227"/>
      <c r="CA33" s="227"/>
      <c r="CB33" s="227"/>
      <c r="CC33" s="227"/>
      <c r="CD33" s="227"/>
      <c r="CE33" s="227"/>
      <c r="CF33" s="228"/>
      <c r="CI33" s="226"/>
      <c r="CJ33" s="227"/>
      <c r="CK33" s="227"/>
      <c r="CL33" s="227"/>
      <c r="CM33" s="227"/>
      <c r="CN33" s="227"/>
      <c r="CO33" s="227"/>
      <c r="CP33" s="228"/>
      <c r="CR33" s="226"/>
      <c r="CS33" s="227"/>
      <c r="CT33" s="227"/>
      <c r="CU33" s="227"/>
      <c r="CV33" s="227"/>
      <c r="CW33" s="227"/>
      <c r="CX33" s="227"/>
      <c r="CY33" s="228"/>
      <c r="DB33" s="226"/>
      <c r="DC33" s="227"/>
      <c r="DD33" s="227"/>
      <c r="DE33" s="227"/>
      <c r="DF33" s="227"/>
      <c r="DG33" s="227"/>
      <c r="DH33" s="227"/>
      <c r="DI33" s="228"/>
      <c r="DK33" s="35"/>
      <c r="DL33" s="35"/>
      <c r="DM33" s="35"/>
      <c r="DN33" s="35"/>
      <c r="DO33" s="35"/>
      <c r="DP33" s="35"/>
      <c r="DQ33" s="35"/>
      <c r="DR33" s="35"/>
      <c r="DU33" s="35"/>
      <c r="DV33" s="35"/>
      <c r="DW33" s="35"/>
      <c r="DX33" s="35"/>
      <c r="DY33" s="35"/>
      <c r="DZ33" s="35"/>
      <c r="EA33" s="35"/>
      <c r="EB33" s="35"/>
      <c r="ED33" s="196"/>
      <c r="EE33" s="197"/>
      <c r="EF33" s="197"/>
      <c r="EG33" s="197"/>
      <c r="EH33" s="197"/>
      <c r="EI33" s="197"/>
      <c r="EJ33" s="197"/>
      <c r="EK33" s="198"/>
      <c r="EN33" s="196"/>
      <c r="EO33" s="197"/>
      <c r="EP33" s="197"/>
      <c r="EQ33" s="197"/>
      <c r="ER33" s="197"/>
      <c r="ES33" s="197"/>
      <c r="ET33" s="197"/>
      <c r="EU33" s="198"/>
      <c r="EW33" s="196"/>
      <c r="EX33" s="197"/>
      <c r="EY33" s="197"/>
      <c r="EZ33" s="197"/>
      <c r="FA33" s="197"/>
      <c r="FB33" s="197"/>
      <c r="FC33" s="197"/>
      <c r="FD33" s="198"/>
      <c r="FG33" s="196"/>
      <c r="FH33" s="197"/>
      <c r="FI33" s="197"/>
      <c r="FJ33" s="197"/>
      <c r="FK33" s="197"/>
      <c r="FL33" s="197"/>
      <c r="FM33" s="197"/>
      <c r="FN33" s="198"/>
    </row>
    <row r="35" spans="1:170" ht="13.5" thickBot="1"/>
    <row r="36" spans="1:170">
      <c r="A36" s="219"/>
      <c r="B36" s="220"/>
      <c r="C36" s="220"/>
      <c r="D36" s="220"/>
      <c r="E36" s="220"/>
      <c r="F36" s="220"/>
      <c r="G36" s="220"/>
      <c r="H36" s="221"/>
      <c r="K36" s="219"/>
      <c r="L36" s="220"/>
      <c r="M36" s="220"/>
      <c r="N36" s="220"/>
      <c r="O36" s="220"/>
      <c r="P36" s="220"/>
      <c r="Q36" s="220"/>
      <c r="R36" s="221"/>
      <c r="T36" s="219"/>
      <c r="U36" s="220"/>
      <c r="V36" s="220"/>
      <c r="W36" s="220"/>
      <c r="X36" s="220"/>
      <c r="Y36" s="220"/>
      <c r="Z36" s="220"/>
      <c r="AA36" s="221"/>
      <c r="AD36" s="219"/>
      <c r="AE36" s="220"/>
      <c r="AF36" s="220"/>
      <c r="AG36" s="220"/>
      <c r="AH36" s="220"/>
      <c r="AI36" s="220"/>
      <c r="AJ36" s="220"/>
      <c r="AK36" s="221"/>
      <c r="AM36" s="219"/>
      <c r="AN36" s="220"/>
      <c r="AO36" s="220"/>
      <c r="AP36" s="220"/>
      <c r="AQ36" s="220"/>
      <c r="AR36" s="220"/>
      <c r="AS36" s="220"/>
      <c r="AT36" s="221"/>
      <c r="AW36" s="219"/>
      <c r="AX36" s="220"/>
      <c r="AY36" s="220"/>
      <c r="AZ36" s="220"/>
      <c r="BA36" s="220"/>
      <c r="BB36" s="220"/>
      <c r="BC36" s="220"/>
      <c r="BD36" s="221"/>
      <c r="BF36" s="219"/>
      <c r="BG36" s="220"/>
      <c r="BH36" s="220"/>
      <c r="BI36" s="220"/>
      <c r="BJ36" s="220"/>
      <c r="BK36" s="220"/>
      <c r="BL36" s="220"/>
      <c r="BM36" s="221"/>
      <c r="BP36" s="219"/>
      <c r="BQ36" s="220"/>
      <c r="BR36" s="220"/>
      <c r="BS36" s="220"/>
      <c r="BT36" s="220"/>
      <c r="BU36" s="220"/>
      <c r="BV36" s="220"/>
      <c r="BW36" s="221"/>
      <c r="BY36" s="219"/>
      <c r="BZ36" s="220"/>
      <c r="CA36" s="220"/>
      <c r="CB36" s="220"/>
      <c r="CC36" s="220"/>
      <c r="CD36" s="220"/>
      <c r="CE36" s="220"/>
      <c r="CF36" s="221"/>
      <c r="CI36" s="219"/>
      <c r="CJ36" s="220"/>
      <c r="CK36" s="220"/>
      <c r="CL36" s="220"/>
      <c r="CM36" s="220"/>
      <c r="CN36" s="220"/>
      <c r="CO36" s="220"/>
      <c r="CP36" s="221"/>
      <c r="CR36" s="219"/>
      <c r="CS36" s="220"/>
      <c r="CT36" s="220"/>
      <c r="CU36" s="220"/>
      <c r="CV36" s="220"/>
      <c r="CW36" s="220"/>
      <c r="CX36" s="220"/>
      <c r="CY36" s="221"/>
      <c r="DB36" s="219"/>
      <c r="DC36" s="220"/>
      <c r="DD36" s="220"/>
      <c r="DE36" s="220"/>
      <c r="DF36" s="220"/>
      <c r="DG36" s="220"/>
      <c r="DH36" s="220"/>
      <c r="DI36" s="221"/>
      <c r="DK36" s="35"/>
      <c r="DL36" s="35"/>
      <c r="DM36" s="35"/>
      <c r="DN36" s="35"/>
      <c r="DO36" s="35"/>
      <c r="DP36" s="35"/>
      <c r="DQ36" s="35"/>
      <c r="DR36" s="35"/>
      <c r="DU36" s="35"/>
      <c r="DV36" s="35"/>
      <c r="DW36" s="35"/>
      <c r="DX36" s="35"/>
      <c r="DY36" s="35"/>
      <c r="DZ36" s="35"/>
      <c r="EA36" s="35"/>
      <c r="EB36" s="35"/>
      <c r="ED36" s="185"/>
      <c r="EE36" s="186"/>
      <c r="EF36" s="186"/>
      <c r="EG36" s="186"/>
      <c r="EH36" s="186"/>
      <c r="EI36" s="186"/>
      <c r="EJ36" s="186"/>
      <c r="EK36" s="187"/>
      <c r="EN36" s="185"/>
      <c r="EO36" s="186"/>
      <c r="EP36" s="186"/>
      <c r="EQ36" s="186"/>
      <c r="ER36" s="186"/>
      <c r="ES36" s="186"/>
      <c r="ET36" s="186"/>
      <c r="EU36" s="187"/>
      <c r="EW36" s="185"/>
      <c r="EX36" s="186"/>
      <c r="EY36" s="186"/>
      <c r="EZ36" s="186"/>
      <c r="FA36" s="186"/>
      <c r="FB36" s="186"/>
      <c r="FC36" s="186"/>
      <c r="FD36" s="187"/>
      <c r="FG36" s="185"/>
      <c r="FH36" s="186"/>
      <c r="FI36" s="186"/>
      <c r="FJ36" s="186"/>
      <c r="FK36" s="186"/>
      <c r="FL36" s="186"/>
      <c r="FM36" s="186"/>
      <c r="FN36" s="187"/>
    </row>
    <row r="37" spans="1:170" ht="18.75" customHeight="1">
      <c r="A37" s="356"/>
      <c r="B37" s="654" t="s">
        <v>154</v>
      </c>
      <c r="C37" s="654"/>
      <c r="D37" s="654"/>
      <c r="E37" s="654"/>
      <c r="F37" s="654"/>
      <c r="G37" s="654"/>
      <c r="H37" s="225"/>
      <c r="K37" s="356"/>
      <c r="L37" s="654" t="s">
        <v>154</v>
      </c>
      <c r="M37" s="654"/>
      <c r="N37" s="654"/>
      <c r="O37" s="654"/>
      <c r="P37" s="654"/>
      <c r="Q37" s="654"/>
      <c r="R37" s="225"/>
      <c r="T37" s="356"/>
      <c r="U37" s="654" t="s">
        <v>154</v>
      </c>
      <c r="V37" s="654"/>
      <c r="W37" s="654"/>
      <c r="X37" s="654"/>
      <c r="Y37" s="654"/>
      <c r="Z37" s="654"/>
      <c r="AA37" s="225"/>
      <c r="AD37" s="356"/>
      <c r="AE37" s="654" t="s">
        <v>154</v>
      </c>
      <c r="AF37" s="654"/>
      <c r="AG37" s="654"/>
      <c r="AH37" s="654"/>
      <c r="AI37" s="654"/>
      <c r="AJ37" s="654"/>
      <c r="AK37" s="225"/>
      <c r="AM37" s="356"/>
      <c r="AN37" s="654" t="s">
        <v>154</v>
      </c>
      <c r="AO37" s="654"/>
      <c r="AP37" s="654"/>
      <c r="AQ37" s="654"/>
      <c r="AR37" s="654"/>
      <c r="AS37" s="654"/>
      <c r="AT37" s="225"/>
      <c r="AW37" s="356"/>
      <c r="AX37" s="654" t="s">
        <v>154</v>
      </c>
      <c r="AY37" s="654"/>
      <c r="AZ37" s="654"/>
      <c r="BA37" s="654"/>
      <c r="BB37" s="654"/>
      <c r="BC37" s="654"/>
      <c r="BD37" s="225"/>
      <c r="BF37" s="356"/>
      <c r="BG37" s="654" t="s">
        <v>154</v>
      </c>
      <c r="BH37" s="654"/>
      <c r="BI37" s="654"/>
      <c r="BJ37" s="654"/>
      <c r="BK37" s="654"/>
      <c r="BL37" s="654"/>
      <c r="BM37" s="225"/>
      <c r="BP37" s="356"/>
      <c r="BQ37" s="654" t="s">
        <v>154</v>
      </c>
      <c r="BR37" s="654"/>
      <c r="BS37" s="654"/>
      <c r="BT37" s="654"/>
      <c r="BU37" s="654"/>
      <c r="BV37" s="654"/>
      <c r="BW37" s="225"/>
      <c r="BY37" s="356"/>
      <c r="BZ37" s="654" t="s">
        <v>154</v>
      </c>
      <c r="CA37" s="654"/>
      <c r="CB37" s="654"/>
      <c r="CC37" s="654"/>
      <c r="CD37" s="654"/>
      <c r="CE37" s="654"/>
      <c r="CF37" s="225"/>
      <c r="CI37" s="356"/>
      <c r="CJ37" s="654" t="s">
        <v>154</v>
      </c>
      <c r="CK37" s="654"/>
      <c r="CL37" s="654"/>
      <c r="CM37" s="654"/>
      <c r="CN37" s="654"/>
      <c r="CO37" s="654"/>
      <c r="CP37" s="225"/>
      <c r="CR37" s="1035"/>
      <c r="CS37" s="1022"/>
      <c r="CT37" s="1022"/>
      <c r="CU37" s="1022"/>
      <c r="CV37" s="1036"/>
      <c r="CW37" s="1036"/>
      <c r="CX37" s="1036"/>
      <c r="CY37" s="1037"/>
      <c r="DB37" s="1035" t="s">
        <v>54</v>
      </c>
      <c r="DC37" s="1022"/>
      <c r="DD37" s="1022"/>
      <c r="DE37" s="1022"/>
      <c r="DF37" s="1039">
        <f>scheidsrechters!L82</f>
        <v>0</v>
      </c>
      <c r="DG37" s="1039"/>
      <c r="DH37" s="1039"/>
      <c r="DI37" s="1040"/>
      <c r="DK37" s="1022" t="s">
        <v>54</v>
      </c>
      <c r="DL37" s="1022"/>
      <c r="DM37" s="1022"/>
      <c r="DN37" s="1022"/>
      <c r="DO37" s="1026"/>
      <c r="DP37" s="1026"/>
      <c r="DQ37" s="1026"/>
      <c r="DR37" s="1026"/>
      <c r="DU37" s="1022" t="s">
        <v>54</v>
      </c>
      <c r="DV37" s="1022"/>
      <c r="DW37" s="1022"/>
      <c r="DX37" s="1022"/>
      <c r="DY37" s="1030"/>
      <c r="DZ37" s="1030"/>
      <c r="EA37" s="1030"/>
      <c r="EB37" s="1030"/>
      <c r="ED37" s="1025" t="s">
        <v>54</v>
      </c>
      <c r="EE37" s="1022"/>
      <c r="EF37" s="1022"/>
      <c r="EG37" s="1022"/>
      <c r="EH37" s="1026"/>
      <c r="EI37" s="1026"/>
      <c r="EJ37" s="1026"/>
      <c r="EK37" s="1027"/>
      <c r="EN37" s="1025" t="s">
        <v>54</v>
      </c>
      <c r="EO37" s="1022"/>
      <c r="EP37" s="1022"/>
      <c r="EQ37" s="1022"/>
      <c r="ER37" s="1030"/>
      <c r="ES37" s="1030"/>
      <c r="ET37" s="1030"/>
      <c r="EU37" s="1031"/>
      <c r="EW37" s="1025" t="s">
        <v>54</v>
      </c>
      <c r="EX37" s="1022"/>
      <c r="EY37" s="1022"/>
      <c r="EZ37" s="1022"/>
      <c r="FA37" s="1026">
        <f>scheidsrechters!FH15</f>
        <v>0</v>
      </c>
      <c r="FB37" s="1026"/>
      <c r="FC37" s="1026"/>
      <c r="FD37" s="1027"/>
      <c r="FG37" s="1025" t="s">
        <v>54</v>
      </c>
      <c r="FH37" s="1022"/>
      <c r="FI37" s="1022"/>
      <c r="FJ37" s="1022"/>
      <c r="FK37" s="1030">
        <f>scheidsrechters!FH47</f>
        <v>0</v>
      </c>
      <c r="FL37" s="1030"/>
      <c r="FM37" s="1030"/>
      <c r="FN37" s="1031"/>
    </row>
    <row r="38" spans="1:170" ht="12.75" customHeight="1">
      <c r="A38" s="222"/>
      <c r="B38" s="654"/>
      <c r="C38" s="654"/>
      <c r="D38" s="654"/>
      <c r="E38" s="654"/>
      <c r="F38" s="654"/>
      <c r="G38" s="654"/>
      <c r="H38" s="223"/>
      <c r="K38" s="222"/>
      <c r="L38" s="654"/>
      <c r="M38" s="654"/>
      <c r="N38" s="654"/>
      <c r="O38" s="654"/>
      <c r="P38" s="654"/>
      <c r="Q38" s="654"/>
      <c r="R38" s="223"/>
      <c r="T38" s="222"/>
      <c r="U38" s="654"/>
      <c r="V38" s="654"/>
      <c r="W38" s="654"/>
      <c r="X38" s="654"/>
      <c r="Y38" s="654"/>
      <c r="Z38" s="654"/>
      <c r="AA38" s="223"/>
      <c r="AD38" s="222"/>
      <c r="AE38" s="654"/>
      <c r="AF38" s="654"/>
      <c r="AG38" s="654"/>
      <c r="AH38" s="654"/>
      <c r="AI38" s="654"/>
      <c r="AJ38" s="654"/>
      <c r="AK38" s="223"/>
      <c r="AM38" s="222"/>
      <c r="AN38" s="654"/>
      <c r="AO38" s="654"/>
      <c r="AP38" s="654"/>
      <c r="AQ38" s="654"/>
      <c r="AR38" s="654"/>
      <c r="AS38" s="654"/>
      <c r="AT38" s="223"/>
      <c r="AW38" s="222"/>
      <c r="AX38" s="654"/>
      <c r="AY38" s="654"/>
      <c r="AZ38" s="654"/>
      <c r="BA38" s="654"/>
      <c r="BB38" s="654"/>
      <c r="BC38" s="654"/>
      <c r="BD38" s="223"/>
      <c r="BF38" s="222"/>
      <c r="BG38" s="654"/>
      <c r="BH38" s="654"/>
      <c r="BI38" s="654"/>
      <c r="BJ38" s="654"/>
      <c r="BK38" s="654"/>
      <c r="BL38" s="654"/>
      <c r="BM38" s="223"/>
      <c r="BP38" s="222"/>
      <c r="BQ38" s="654"/>
      <c r="BR38" s="654"/>
      <c r="BS38" s="654"/>
      <c r="BT38" s="654"/>
      <c r="BU38" s="654"/>
      <c r="BV38" s="654"/>
      <c r="BW38" s="223"/>
      <c r="BY38" s="222"/>
      <c r="BZ38" s="654"/>
      <c r="CA38" s="654"/>
      <c r="CB38" s="654"/>
      <c r="CC38" s="654"/>
      <c r="CD38" s="654"/>
      <c r="CE38" s="654"/>
      <c r="CF38" s="223"/>
      <c r="CI38" s="222"/>
      <c r="CJ38" s="654"/>
      <c r="CK38" s="654"/>
      <c r="CL38" s="654"/>
      <c r="CM38" s="654"/>
      <c r="CN38" s="654"/>
      <c r="CO38" s="654"/>
      <c r="CP38" s="223"/>
      <c r="CR38" s="222"/>
      <c r="CS38" s="35"/>
      <c r="CT38" s="35"/>
      <c r="CU38" s="35"/>
      <c r="CV38" s="216"/>
      <c r="CW38" s="216"/>
      <c r="CX38" s="216"/>
      <c r="CY38" s="223"/>
      <c r="DB38" s="222"/>
      <c r="DC38" s="35"/>
      <c r="DD38" s="35"/>
      <c r="DE38" s="35"/>
      <c r="DF38" s="355"/>
      <c r="DG38" s="355"/>
      <c r="DH38" s="355"/>
      <c r="DI38" s="223"/>
      <c r="DK38" s="35"/>
      <c r="DL38" s="35"/>
      <c r="DM38" s="35"/>
      <c r="DN38" s="35"/>
      <c r="DO38" s="216"/>
      <c r="DP38" s="216"/>
      <c r="DQ38" s="216"/>
      <c r="DR38" s="35"/>
      <c r="DU38" s="35"/>
      <c r="DV38" s="35"/>
      <c r="DW38" s="35"/>
      <c r="DX38" s="35"/>
      <c r="DY38" s="355"/>
      <c r="DZ38" s="355"/>
      <c r="EA38" s="355"/>
      <c r="EB38" s="35"/>
      <c r="ED38" s="93"/>
      <c r="EE38" s="35"/>
      <c r="EF38" s="35"/>
      <c r="EG38" s="35"/>
      <c r="EH38" s="216"/>
      <c r="EI38" s="216"/>
      <c r="EJ38" s="216"/>
      <c r="EK38" s="191"/>
      <c r="EN38" s="93"/>
      <c r="EO38" s="35"/>
      <c r="EP38" s="35"/>
      <c r="EQ38" s="35"/>
      <c r="ER38" s="355"/>
      <c r="ES38" s="355"/>
      <c r="ET38" s="355"/>
      <c r="EU38" s="191"/>
      <c r="EW38" s="93"/>
      <c r="EX38" s="35"/>
      <c r="EY38" s="35"/>
      <c r="EZ38" s="35"/>
      <c r="FA38" s="35"/>
      <c r="FB38" s="35"/>
      <c r="FC38" s="35"/>
      <c r="FD38" s="191"/>
      <c r="FG38" s="93"/>
      <c r="FH38" s="35"/>
      <c r="FI38" s="35"/>
      <c r="FJ38" s="35"/>
      <c r="FK38" s="353"/>
      <c r="FL38" s="353"/>
      <c r="FM38" s="353"/>
      <c r="FN38" s="191"/>
    </row>
    <row r="39" spans="1:170" ht="12.75" customHeight="1">
      <c r="A39" s="222"/>
      <c r="B39" s="1091" t="s">
        <v>153</v>
      </c>
      <c r="C39" s="1091"/>
      <c r="D39" s="1091"/>
      <c r="E39" s="1091"/>
      <c r="F39" s="1091"/>
      <c r="G39" s="1091"/>
      <c r="H39" s="367"/>
      <c r="I39" s="368"/>
      <c r="J39" s="368"/>
      <c r="K39" s="369"/>
      <c r="L39" s="1091" t="s">
        <v>153</v>
      </c>
      <c r="M39" s="1091"/>
      <c r="N39" s="1091"/>
      <c r="O39" s="1091"/>
      <c r="P39" s="1091"/>
      <c r="Q39" s="1091"/>
      <c r="R39" s="367"/>
      <c r="S39" s="368"/>
      <c r="T39" s="369"/>
      <c r="U39" s="1091" t="s">
        <v>153</v>
      </c>
      <c r="V39" s="1091"/>
      <c r="W39" s="1091"/>
      <c r="X39" s="1091"/>
      <c r="Y39" s="1091"/>
      <c r="Z39" s="1091"/>
      <c r="AA39" s="367"/>
      <c r="AB39" s="368"/>
      <c r="AC39" s="368"/>
      <c r="AD39" s="369"/>
      <c r="AE39" s="1091" t="s">
        <v>153</v>
      </c>
      <c r="AF39" s="1091"/>
      <c r="AG39" s="1091"/>
      <c r="AH39" s="1091"/>
      <c r="AI39" s="1091"/>
      <c r="AJ39" s="1091"/>
      <c r="AK39" s="367"/>
      <c r="AM39" s="222"/>
      <c r="AN39" s="1088" t="s">
        <v>153</v>
      </c>
      <c r="AO39" s="1088"/>
      <c r="AP39" s="1088"/>
      <c r="AQ39" s="1088"/>
      <c r="AR39" s="1088"/>
      <c r="AS39" s="1088"/>
      <c r="AT39" s="223"/>
      <c r="AW39" s="222"/>
      <c r="AX39" s="1088" t="s">
        <v>153</v>
      </c>
      <c r="AY39" s="1088"/>
      <c r="AZ39" s="1088"/>
      <c r="BA39" s="1088"/>
      <c r="BB39" s="1088"/>
      <c r="BC39" s="1088"/>
      <c r="BD39" s="223"/>
      <c r="BF39" s="222"/>
      <c r="BG39" s="1088" t="s">
        <v>153</v>
      </c>
      <c r="BH39" s="1088"/>
      <c r="BI39" s="1088"/>
      <c r="BJ39" s="1088"/>
      <c r="BK39" s="1088"/>
      <c r="BL39" s="1088"/>
      <c r="BM39" s="223"/>
      <c r="BP39" s="222"/>
      <c r="BQ39" s="1088" t="s">
        <v>153</v>
      </c>
      <c r="BR39" s="1088"/>
      <c r="BS39" s="1088"/>
      <c r="BT39" s="1088"/>
      <c r="BU39" s="1088"/>
      <c r="BV39" s="1088"/>
      <c r="BW39" s="223"/>
      <c r="BY39" s="222"/>
      <c r="BZ39" s="1088" t="s">
        <v>153</v>
      </c>
      <c r="CA39" s="1088"/>
      <c r="CB39" s="1088"/>
      <c r="CC39" s="1088"/>
      <c r="CD39" s="1088"/>
      <c r="CE39" s="1088"/>
      <c r="CF39" s="223"/>
      <c r="CI39" s="222"/>
      <c r="CJ39" s="1088" t="s">
        <v>153</v>
      </c>
      <c r="CK39" s="1088"/>
      <c r="CL39" s="1088"/>
      <c r="CM39" s="1088"/>
      <c r="CN39" s="1088"/>
      <c r="CO39" s="1088"/>
      <c r="CP39" s="223"/>
      <c r="CR39" s="222"/>
      <c r="CS39" s="35"/>
      <c r="CT39" s="35"/>
      <c r="CU39" s="35"/>
      <c r="CV39" s="35"/>
      <c r="CW39" s="35"/>
      <c r="CX39" s="35"/>
      <c r="CY39" s="223"/>
      <c r="DB39" s="222"/>
      <c r="DC39" s="35"/>
      <c r="DD39" s="35"/>
      <c r="DE39" s="35"/>
      <c r="DF39" s="35"/>
      <c r="DG39" s="35"/>
      <c r="DH39" s="35"/>
      <c r="DI39" s="223"/>
      <c r="DK39" s="35"/>
      <c r="DL39" s="35"/>
      <c r="DM39" s="35"/>
      <c r="DN39" s="35"/>
      <c r="DO39" s="35"/>
      <c r="DP39" s="35"/>
      <c r="DQ39" s="35"/>
      <c r="DR39" s="35"/>
      <c r="DU39" s="35"/>
      <c r="DV39" s="35"/>
      <c r="DW39" s="35"/>
      <c r="DX39" s="35"/>
      <c r="DY39" s="35"/>
      <c r="DZ39" s="35"/>
      <c r="EA39" s="35"/>
      <c r="EB39" s="35"/>
      <c r="ED39" s="93"/>
      <c r="EE39" s="35"/>
      <c r="EF39" s="35"/>
      <c r="EG39" s="35"/>
      <c r="EH39" s="35"/>
      <c r="EI39" s="35"/>
      <c r="EJ39" s="35"/>
      <c r="EK39" s="191"/>
      <c r="EN39" s="93"/>
      <c r="EO39" s="35"/>
      <c r="EP39" s="35"/>
      <c r="EQ39" s="35"/>
      <c r="ER39" s="35"/>
      <c r="ES39" s="35"/>
      <c r="ET39" s="35"/>
      <c r="EU39" s="191"/>
      <c r="EW39" s="93"/>
      <c r="EX39" s="35"/>
      <c r="EY39" s="35"/>
      <c r="EZ39" s="35"/>
      <c r="FA39" s="35"/>
      <c r="FB39" s="35"/>
      <c r="FC39" s="35"/>
      <c r="FD39" s="191"/>
      <c r="FG39" s="93"/>
      <c r="FH39" s="35"/>
      <c r="FI39" s="35"/>
      <c r="FJ39" s="35"/>
      <c r="FK39" s="35"/>
      <c r="FL39" s="35"/>
      <c r="FM39" s="35"/>
      <c r="FN39" s="191"/>
    </row>
    <row r="40" spans="1:170" ht="18.75" customHeight="1">
      <c r="A40" s="222"/>
      <c r="B40" s="1091"/>
      <c r="C40" s="1091"/>
      <c r="D40" s="1091"/>
      <c r="E40" s="1091"/>
      <c r="F40" s="1091"/>
      <c r="G40" s="1091"/>
      <c r="H40" s="367"/>
      <c r="I40" s="368"/>
      <c r="J40" s="368"/>
      <c r="K40" s="369"/>
      <c r="L40" s="1091"/>
      <c r="M40" s="1091"/>
      <c r="N40" s="1091"/>
      <c r="O40" s="1091"/>
      <c r="P40" s="1091"/>
      <c r="Q40" s="1091"/>
      <c r="R40" s="367"/>
      <c r="S40" s="368"/>
      <c r="T40" s="369"/>
      <c r="U40" s="1091"/>
      <c r="V40" s="1091"/>
      <c r="W40" s="1091"/>
      <c r="X40" s="1091"/>
      <c r="Y40" s="1091"/>
      <c r="Z40" s="1091"/>
      <c r="AA40" s="367"/>
      <c r="AB40" s="368"/>
      <c r="AC40" s="368"/>
      <c r="AD40" s="369"/>
      <c r="AE40" s="1091"/>
      <c r="AF40" s="1091"/>
      <c r="AG40" s="1091"/>
      <c r="AH40" s="1091"/>
      <c r="AI40" s="1091"/>
      <c r="AJ40" s="1091"/>
      <c r="AK40" s="367"/>
      <c r="AM40" s="222"/>
      <c r="AN40" s="1088"/>
      <c r="AO40" s="1088"/>
      <c r="AP40" s="1088"/>
      <c r="AQ40" s="1088"/>
      <c r="AR40" s="1088"/>
      <c r="AS40" s="1088"/>
      <c r="AT40" s="223"/>
      <c r="AW40" s="222"/>
      <c r="AX40" s="1088"/>
      <c r="AY40" s="1088"/>
      <c r="AZ40" s="1088"/>
      <c r="BA40" s="1088"/>
      <c r="BB40" s="1088"/>
      <c r="BC40" s="1088"/>
      <c r="BD40" s="223"/>
      <c r="BF40" s="222"/>
      <c r="BG40" s="1088"/>
      <c r="BH40" s="1088"/>
      <c r="BI40" s="1088"/>
      <c r="BJ40" s="1088"/>
      <c r="BK40" s="1088"/>
      <c r="BL40" s="1088"/>
      <c r="BM40" s="223"/>
      <c r="BP40" s="222"/>
      <c r="BQ40" s="1088"/>
      <c r="BR40" s="1088"/>
      <c r="BS40" s="1088"/>
      <c r="BT40" s="1088"/>
      <c r="BU40" s="1088"/>
      <c r="BV40" s="1088"/>
      <c r="BW40" s="223"/>
      <c r="BY40" s="222"/>
      <c r="BZ40" s="1088"/>
      <c r="CA40" s="1088"/>
      <c r="CB40" s="1088"/>
      <c r="CC40" s="1088"/>
      <c r="CD40" s="1088"/>
      <c r="CE40" s="1088"/>
      <c r="CF40" s="223"/>
      <c r="CI40" s="222"/>
      <c r="CJ40" s="1088"/>
      <c r="CK40" s="1088"/>
      <c r="CL40" s="1088"/>
      <c r="CM40" s="1088"/>
      <c r="CN40" s="1088"/>
      <c r="CO40" s="1088"/>
      <c r="CP40" s="223"/>
      <c r="CR40" s="222"/>
      <c r="CS40" s="1023"/>
      <c r="CT40" s="1023"/>
      <c r="CU40" s="1023"/>
      <c r="CV40" s="1023"/>
      <c r="CW40" s="1023"/>
      <c r="CX40" s="35"/>
      <c r="CY40" s="223"/>
      <c r="DB40" s="222"/>
      <c r="DC40" s="1023" t="s">
        <v>55</v>
      </c>
      <c r="DD40" s="1023"/>
      <c r="DE40" s="1023">
        <f>scheidsrechters!A82</f>
        <v>0</v>
      </c>
      <c r="DF40" s="1023"/>
      <c r="DG40" s="1023"/>
      <c r="DH40" s="35" t="s">
        <v>56</v>
      </c>
      <c r="DI40" s="223"/>
      <c r="DK40" s="35"/>
      <c r="DL40" s="1023" t="s">
        <v>55</v>
      </c>
      <c r="DM40" s="1023"/>
      <c r="DN40" s="1023"/>
      <c r="DO40" s="1023"/>
      <c r="DP40" s="1023"/>
      <c r="DQ40" s="35" t="s">
        <v>56</v>
      </c>
      <c r="DR40" s="35"/>
      <c r="DU40" s="35"/>
      <c r="DV40" s="1023" t="s">
        <v>55</v>
      </c>
      <c r="DW40" s="1023"/>
      <c r="DX40" s="1023"/>
      <c r="DY40" s="1023"/>
      <c r="DZ40" s="1023"/>
      <c r="EA40" s="35" t="s">
        <v>56</v>
      </c>
      <c r="EB40" s="35"/>
      <c r="ED40" s="93"/>
      <c r="EE40" s="1023" t="s">
        <v>55</v>
      </c>
      <c r="EF40" s="1023"/>
      <c r="EG40" s="1023"/>
      <c r="EH40" s="1023"/>
      <c r="EI40" s="1023"/>
      <c r="EJ40" s="35" t="s">
        <v>56</v>
      </c>
      <c r="EK40" s="191"/>
      <c r="EN40" s="93"/>
      <c r="EO40" s="1023" t="s">
        <v>55</v>
      </c>
      <c r="EP40" s="1023"/>
      <c r="EQ40" s="1023"/>
      <c r="ER40" s="1023"/>
      <c r="ES40" s="1023"/>
      <c r="ET40" s="35" t="s">
        <v>56</v>
      </c>
      <c r="EU40" s="191"/>
      <c r="EW40" s="93"/>
      <c r="EX40" s="1023" t="s">
        <v>55</v>
      </c>
      <c r="EY40" s="1023"/>
      <c r="EZ40" s="1023">
        <f>scheidsrechters!EW15</f>
        <v>0</v>
      </c>
      <c r="FA40" s="1023"/>
      <c r="FB40" s="1023"/>
      <c r="FC40" s="35" t="s">
        <v>56</v>
      </c>
      <c r="FD40" s="191"/>
      <c r="FG40" s="93"/>
      <c r="FH40" s="1023" t="s">
        <v>55</v>
      </c>
      <c r="FI40" s="1023"/>
      <c r="FJ40" s="1023">
        <f>scheidsrechters!EW47</f>
        <v>0</v>
      </c>
      <c r="FK40" s="1023"/>
      <c r="FL40" s="1023"/>
      <c r="FM40" s="35" t="s">
        <v>56</v>
      </c>
      <c r="FN40" s="191"/>
    </row>
    <row r="41" spans="1:170">
      <c r="A41" s="222"/>
      <c r="B41" s="35"/>
      <c r="C41" s="35"/>
      <c r="D41" s="35"/>
      <c r="E41" s="35"/>
      <c r="F41" s="35"/>
      <c r="G41" s="35"/>
      <c r="H41" s="223"/>
      <c r="K41" s="222"/>
      <c r="L41" s="35"/>
      <c r="M41" s="35"/>
      <c r="N41" s="35"/>
      <c r="O41" s="35"/>
      <c r="P41" s="35"/>
      <c r="Q41" s="35"/>
      <c r="R41" s="223"/>
      <c r="T41" s="222"/>
      <c r="U41" s="35"/>
      <c r="V41" s="35"/>
      <c r="W41" s="35"/>
      <c r="X41" s="35"/>
      <c r="Y41" s="35"/>
      <c r="Z41" s="35"/>
      <c r="AA41" s="223"/>
      <c r="AD41" s="222"/>
      <c r="AE41" s="35"/>
      <c r="AF41" s="35"/>
      <c r="AG41" s="35"/>
      <c r="AH41" s="35"/>
      <c r="AI41" s="35"/>
      <c r="AJ41" s="35"/>
      <c r="AK41" s="223"/>
      <c r="AM41" s="222"/>
      <c r="AN41" s="35"/>
      <c r="AO41" s="35"/>
      <c r="AP41" s="35"/>
      <c r="AQ41" s="35"/>
      <c r="AR41" s="35"/>
      <c r="AS41" s="35"/>
      <c r="AT41" s="223"/>
      <c r="AW41" s="222"/>
      <c r="AX41" s="35"/>
      <c r="AY41" s="35"/>
      <c r="AZ41" s="35"/>
      <c r="BA41" s="35"/>
      <c r="BB41" s="35"/>
      <c r="BC41" s="35"/>
      <c r="BD41" s="223"/>
      <c r="BF41" s="222"/>
      <c r="BG41" s="35"/>
      <c r="BH41" s="35"/>
      <c r="BI41" s="35"/>
      <c r="BJ41" s="35"/>
      <c r="BK41" s="35"/>
      <c r="BL41" s="35"/>
      <c r="BM41" s="223"/>
      <c r="BP41" s="222"/>
      <c r="BQ41" s="35"/>
      <c r="BR41" s="35"/>
      <c r="BS41" s="35"/>
      <c r="BT41" s="35"/>
      <c r="BU41" s="35"/>
      <c r="BV41" s="35"/>
      <c r="BW41" s="223"/>
      <c r="BY41" s="222"/>
      <c r="BZ41" s="35"/>
      <c r="CA41" s="35"/>
      <c r="CB41" s="35"/>
      <c r="CC41" s="35"/>
      <c r="CD41" s="35"/>
      <c r="CE41" s="35"/>
      <c r="CF41" s="223"/>
      <c r="CI41" s="222"/>
      <c r="CJ41" s="35"/>
      <c r="CK41" s="35"/>
      <c r="CL41" s="35"/>
      <c r="CM41" s="35"/>
      <c r="CN41" s="35"/>
      <c r="CO41" s="35"/>
      <c r="CP41" s="223"/>
      <c r="CR41" s="222"/>
      <c r="CS41" s="35"/>
      <c r="CT41" s="35"/>
      <c r="CU41" s="35"/>
      <c r="CV41" s="35"/>
      <c r="CW41" s="35"/>
      <c r="CX41" s="35"/>
      <c r="CY41" s="223"/>
      <c r="DB41" s="222"/>
      <c r="DC41" s="35"/>
      <c r="DD41" s="35"/>
      <c r="DE41" s="35"/>
      <c r="DF41" s="35"/>
      <c r="DG41" s="35"/>
      <c r="DH41" s="35"/>
      <c r="DI41" s="223"/>
      <c r="DK41" s="35"/>
      <c r="DL41" s="35"/>
      <c r="DM41" s="35"/>
      <c r="DN41" s="216"/>
      <c r="DO41" s="216"/>
      <c r="DP41" s="216"/>
      <c r="DQ41" s="35"/>
      <c r="DR41" s="35"/>
      <c r="DU41" s="35"/>
      <c r="DV41" s="35"/>
      <c r="DW41" s="35"/>
      <c r="DX41" s="216"/>
      <c r="DY41" s="216"/>
      <c r="DZ41" s="216"/>
      <c r="EA41" s="35"/>
      <c r="EB41" s="35"/>
      <c r="ED41" s="93"/>
      <c r="EE41" s="35"/>
      <c r="EF41" s="35"/>
      <c r="EG41" s="216"/>
      <c r="EH41" s="216"/>
      <c r="EI41" s="216"/>
      <c r="EJ41" s="35"/>
      <c r="EK41" s="191"/>
      <c r="EN41" s="93"/>
      <c r="EO41" s="35"/>
      <c r="EP41" s="35"/>
      <c r="EQ41" s="216"/>
      <c r="ER41" s="216"/>
      <c r="ES41" s="216"/>
      <c r="ET41" s="35"/>
      <c r="EU41" s="191"/>
      <c r="EW41" s="93"/>
      <c r="EX41" s="35"/>
      <c r="EY41" s="35"/>
      <c r="EZ41" s="35"/>
      <c r="FA41" s="35"/>
      <c r="FB41" s="35"/>
      <c r="FC41" s="35"/>
      <c r="FD41" s="191"/>
      <c r="FG41" s="93"/>
      <c r="FH41" s="35"/>
      <c r="FI41" s="35"/>
      <c r="FJ41" s="35"/>
      <c r="FK41" s="35"/>
      <c r="FL41" s="35"/>
      <c r="FM41" s="35"/>
      <c r="FN41" s="191"/>
    </row>
    <row r="42" spans="1:170" ht="23.25" customHeight="1">
      <c r="A42" s="222"/>
      <c r="B42" s="1089" t="s">
        <v>155</v>
      </c>
      <c r="C42" s="1089"/>
      <c r="D42" s="1089"/>
      <c r="E42" s="1089"/>
      <c r="F42" s="1089"/>
      <c r="G42" s="1089"/>
      <c r="H42" s="363"/>
      <c r="I42" s="364"/>
      <c r="J42" s="364"/>
      <c r="K42" s="365"/>
      <c r="L42" s="1089" t="s">
        <v>155</v>
      </c>
      <c r="M42" s="1089"/>
      <c r="N42" s="1089"/>
      <c r="O42" s="1089"/>
      <c r="P42" s="1089"/>
      <c r="Q42" s="1089"/>
      <c r="R42" s="363"/>
      <c r="S42" s="364"/>
      <c r="T42" s="222"/>
      <c r="U42" s="1089" t="s">
        <v>157</v>
      </c>
      <c r="V42" s="1089"/>
      <c r="W42" s="1089"/>
      <c r="X42" s="1089"/>
      <c r="Y42" s="1089"/>
      <c r="Z42" s="1089"/>
      <c r="AA42" s="223"/>
      <c r="AB42" s="364"/>
      <c r="AC42" s="364"/>
      <c r="AD42" s="222"/>
      <c r="AE42" s="1089" t="s">
        <v>157</v>
      </c>
      <c r="AF42" s="1089"/>
      <c r="AG42" s="1089"/>
      <c r="AH42" s="1089"/>
      <c r="AI42" s="1089"/>
      <c r="AJ42" s="1089"/>
      <c r="AK42" s="223"/>
      <c r="AM42" s="222"/>
      <c r="AN42" s="1086" t="s">
        <v>155</v>
      </c>
      <c r="AO42" s="1086"/>
      <c r="AP42" s="1086"/>
      <c r="AQ42" s="1086"/>
      <c r="AR42" s="1086"/>
      <c r="AS42" s="1086"/>
      <c r="AT42" s="223"/>
      <c r="AW42" s="222"/>
      <c r="AX42" s="1086" t="s">
        <v>155</v>
      </c>
      <c r="AY42" s="1086"/>
      <c r="AZ42" s="1086"/>
      <c r="BA42" s="1086"/>
      <c r="BB42" s="1086"/>
      <c r="BC42" s="1086"/>
      <c r="BD42" s="223"/>
      <c r="BF42" s="222"/>
      <c r="BG42" s="1086" t="s">
        <v>155</v>
      </c>
      <c r="BH42" s="1086"/>
      <c r="BI42" s="1086"/>
      <c r="BJ42" s="1086"/>
      <c r="BK42" s="1086"/>
      <c r="BL42" s="1086"/>
      <c r="BM42" s="223"/>
      <c r="BP42" s="222"/>
      <c r="BQ42" s="1086" t="s">
        <v>155</v>
      </c>
      <c r="BR42" s="1086"/>
      <c r="BS42" s="1086"/>
      <c r="BT42" s="1086"/>
      <c r="BU42" s="1086"/>
      <c r="BV42" s="1086"/>
      <c r="BW42" s="223"/>
      <c r="BY42" s="222"/>
      <c r="BZ42" s="1086" t="s">
        <v>155</v>
      </c>
      <c r="CA42" s="1086"/>
      <c r="CB42" s="1086"/>
      <c r="CC42" s="1086"/>
      <c r="CD42" s="1086"/>
      <c r="CE42" s="1086"/>
      <c r="CF42" s="223"/>
      <c r="CI42" s="222"/>
      <c r="CJ42" s="1086" t="s">
        <v>155</v>
      </c>
      <c r="CK42" s="1086"/>
      <c r="CL42" s="1086"/>
      <c r="CM42" s="1086"/>
      <c r="CN42" s="1086"/>
      <c r="CO42" s="1086"/>
      <c r="CP42" s="223"/>
      <c r="CR42" s="222"/>
      <c r="CS42" s="35"/>
      <c r="CT42" s="35"/>
      <c r="CU42" s="35"/>
      <c r="CV42" s="35"/>
      <c r="CW42" s="35"/>
      <c r="CX42" s="35"/>
      <c r="CY42" s="223"/>
      <c r="DB42" s="222"/>
      <c r="DC42" s="35"/>
      <c r="DD42" s="35"/>
      <c r="DE42" s="35"/>
      <c r="DF42" s="35"/>
      <c r="DG42" s="35"/>
      <c r="DH42" s="35"/>
      <c r="DI42" s="223"/>
      <c r="DK42" s="35"/>
      <c r="DL42" s="35"/>
      <c r="DM42" s="35"/>
      <c r="DN42" s="35"/>
      <c r="DO42" s="35"/>
      <c r="DP42" s="35"/>
      <c r="DQ42" s="35"/>
      <c r="DR42" s="35"/>
      <c r="DU42" s="35"/>
      <c r="DV42" s="35"/>
      <c r="DW42" s="35"/>
      <c r="DX42" s="35"/>
      <c r="DY42" s="35"/>
      <c r="DZ42" s="35"/>
      <c r="EA42" s="35"/>
      <c r="EB42" s="35"/>
      <c r="ED42" s="93"/>
      <c r="EE42" s="35"/>
      <c r="EF42" s="35"/>
      <c r="EG42" s="35"/>
      <c r="EH42" s="35"/>
      <c r="EI42" s="35"/>
      <c r="EJ42" s="35"/>
      <c r="EK42" s="191"/>
      <c r="EN42" s="93"/>
      <c r="EO42" s="35"/>
      <c r="EP42" s="35"/>
      <c r="EQ42" s="35"/>
      <c r="ER42" s="35"/>
      <c r="ES42" s="35"/>
      <c r="ET42" s="35"/>
      <c r="EU42" s="191"/>
      <c r="EW42" s="93"/>
      <c r="EX42" s="35"/>
      <c r="EY42" s="35"/>
      <c r="EZ42" s="35"/>
      <c r="FA42" s="35"/>
      <c r="FB42" s="35"/>
      <c r="FC42" s="35"/>
      <c r="FD42" s="191"/>
      <c r="FG42" s="93"/>
      <c r="FH42" s="35"/>
      <c r="FI42" s="35"/>
      <c r="FJ42" s="35"/>
      <c r="FK42" s="35"/>
      <c r="FL42" s="35"/>
      <c r="FM42" s="35"/>
      <c r="FN42" s="191"/>
    </row>
    <row r="43" spans="1:170" ht="23.25" customHeight="1">
      <c r="A43" s="222"/>
      <c r="B43" s="1089"/>
      <c r="C43" s="1089"/>
      <c r="D43" s="1089"/>
      <c r="E43" s="1089"/>
      <c r="F43" s="1089"/>
      <c r="G43" s="1089"/>
      <c r="H43" s="366"/>
      <c r="I43" s="364"/>
      <c r="J43" s="364"/>
      <c r="K43" s="365"/>
      <c r="L43" s="1089"/>
      <c r="M43" s="1089"/>
      <c r="N43" s="1089"/>
      <c r="O43" s="1089"/>
      <c r="P43" s="1089"/>
      <c r="Q43" s="1089"/>
      <c r="R43" s="366"/>
      <c r="S43" s="364"/>
      <c r="T43" s="222"/>
      <c r="U43" s="1089"/>
      <c r="V43" s="1089"/>
      <c r="W43" s="1089"/>
      <c r="X43" s="1089"/>
      <c r="Y43" s="1089"/>
      <c r="Z43" s="1089"/>
      <c r="AA43" s="357"/>
      <c r="AB43" s="364"/>
      <c r="AC43" s="364"/>
      <c r="AD43" s="222"/>
      <c r="AE43" s="1089"/>
      <c r="AF43" s="1089"/>
      <c r="AG43" s="1089"/>
      <c r="AH43" s="1089"/>
      <c r="AI43" s="1089"/>
      <c r="AJ43" s="1089"/>
      <c r="AK43" s="357"/>
      <c r="AM43" s="222"/>
      <c r="AN43" s="1086"/>
      <c r="AO43" s="1086"/>
      <c r="AP43" s="1086"/>
      <c r="AQ43" s="1086"/>
      <c r="AR43" s="1086"/>
      <c r="AS43" s="1086"/>
      <c r="AT43" s="357"/>
      <c r="AW43" s="222"/>
      <c r="AX43" s="1086"/>
      <c r="AY43" s="1086"/>
      <c r="AZ43" s="1086"/>
      <c r="BA43" s="1086"/>
      <c r="BB43" s="1086"/>
      <c r="BC43" s="1086"/>
      <c r="BD43" s="357"/>
      <c r="BF43" s="222"/>
      <c r="BG43" s="1086"/>
      <c r="BH43" s="1086"/>
      <c r="BI43" s="1086"/>
      <c r="BJ43" s="1086"/>
      <c r="BK43" s="1086"/>
      <c r="BL43" s="1086"/>
      <c r="BM43" s="357"/>
      <c r="BP43" s="222"/>
      <c r="BQ43" s="1086"/>
      <c r="BR43" s="1086"/>
      <c r="BS43" s="1086"/>
      <c r="BT43" s="1086"/>
      <c r="BU43" s="1086"/>
      <c r="BV43" s="1086"/>
      <c r="BW43" s="357"/>
      <c r="BY43" s="222"/>
      <c r="BZ43" s="1086"/>
      <c r="CA43" s="1086"/>
      <c r="CB43" s="1086"/>
      <c r="CC43" s="1086"/>
      <c r="CD43" s="1086"/>
      <c r="CE43" s="1086"/>
      <c r="CF43" s="357"/>
      <c r="CI43" s="222"/>
      <c r="CJ43" s="1086"/>
      <c r="CK43" s="1086"/>
      <c r="CL43" s="1086"/>
      <c r="CM43" s="1086"/>
      <c r="CN43" s="1086"/>
      <c r="CO43" s="1086"/>
      <c r="CP43" s="357"/>
      <c r="CR43" s="222"/>
      <c r="CS43" s="1033"/>
      <c r="CT43" s="1033"/>
      <c r="CU43" s="1033"/>
      <c r="CV43" s="353"/>
      <c r="CW43" s="1033"/>
      <c r="CX43" s="1033"/>
      <c r="CY43" s="1034"/>
      <c r="DB43" s="222"/>
      <c r="DC43" s="1033">
        <f>scheidsrechters!C82</f>
        <v>0</v>
      </c>
      <c r="DD43" s="1033"/>
      <c r="DE43" s="1033"/>
      <c r="DF43" s="353" t="s">
        <v>14</v>
      </c>
      <c r="DG43" s="1033">
        <f>scheidsrechters!F82</f>
        <v>0</v>
      </c>
      <c r="DH43" s="1033"/>
      <c r="DI43" s="1034"/>
      <c r="DK43" s="35"/>
      <c r="DL43" s="1022"/>
      <c r="DM43" s="1022"/>
      <c r="DN43" s="1022"/>
      <c r="DO43" s="353" t="s">
        <v>14</v>
      </c>
      <c r="DP43" s="1022"/>
      <c r="DQ43" s="1022"/>
      <c r="DR43" s="1022"/>
      <c r="DU43" s="35"/>
      <c r="DV43" s="1022"/>
      <c r="DW43" s="1022"/>
      <c r="DX43" s="1022"/>
      <c r="DY43" s="353" t="s">
        <v>14</v>
      </c>
      <c r="DZ43" s="1022"/>
      <c r="EA43" s="1022"/>
      <c r="EB43" s="192"/>
      <c r="ED43" s="93"/>
      <c r="EE43" s="1022"/>
      <c r="EF43" s="1022"/>
      <c r="EG43" s="1022"/>
      <c r="EH43" s="353" t="s">
        <v>14</v>
      </c>
      <c r="EI43" s="1022"/>
      <c r="EJ43" s="1022"/>
      <c r="EK43" s="1028"/>
      <c r="EN43" s="93"/>
      <c r="EO43" s="1022"/>
      <c r="EP43" s="1022"/>
      <c r="EQ43" s="1022"/>
      <c r="ER43" s="353" t="s">
        <v>14</v>
      </c>
      <c r="ES43" s="1022"/>
      <c r="ET43" s="1022"/>
      <c r="EU43" s="193"/>
      <c r="EW43" s="93"/>
      <c r="EX43" s="1022">
        <f>scheidsrechters!EY15</f>
        <v>0</v>
      </c>
      <c r="EY43" s="1022"/>
      <c r="EZ43" s="1022"/>
      <c r="FA43" s="353" t="s">
        <v>14</v>
      </c>
      <c r="FB43" s="1022">
        <f>scheidsrechters!FB15</f>
        <v>0</v>
      </c>
      <c r="FC43" s="1022"/>
      <c r="FD43" s="1028"/>
      <c r="FG43" s="93"/>
      <c r="FH43" s="1022">
        <f>scheidsrechters!EY47</f>
        <v>0</v>
      </c>
      <c r="FI43" s="1022"/>
      <c r="FJ43" s="1022"/>
      <c r="FK43" s="353" t="s">
        <v>14</v>
      </c>
      <c r="FL43" s="1022">
        <f>scheidsrechters!FB47</f>
        <v>0</v>
      </c>
      <c r="FM43" s="1022"/>
      <c r="FN43" s="193"/>
    </row>
    <row r="44" spans="1:170">
      <c r="A44" s="222"/>
      <c r="B44" s="35"/>
      <c r="C44" s="35"/>
      <c r="D44" s="35"/>
      <c r="E44" s="35"/>
      <c r="F44" s="194"/>
      <c r="G44" s="35"/>
      <c r="H44" s="223"/>
      <c r="K44" s="222"/>
      <c r="L44" s="35"/>
      <c r="M44" s="35"/>
      <c r="N44" s="35"/>
      <c r="O44" s="35"/>
      <c r="P44" s="194"/>
      <c r="Q44" s="35"/>
      <c r="R44" s="223"/>
      <c r="T44" s="222"/>
      <c r="U44" s="35"/>
      <c r="V44" s="35"/>
      <c r="W44" s="35"/>
      <c r="X44" s="35"/>
      <c r="Y44" s="194"/>
      <c r="Z44" s="35"/>
      <c r="AA44" s="223"/>
      <c r="AD44" s="222"/>
      <c r="AE44" s="35"/>
      <c r="AF44" s="35"/>
      <c r="AG44" s="35"/>
      <c r="AH44" s="35"/>
      <c r="AI44" s="194"/>
      <c r="AJ44" s="35"/>
      <c r="AK44" s="223"/>
      <c r="AM44" s="222"/>
      <c r="AN44" s="35"/>
      <c r="AO44" s="35"/>
      <c r="AP44" s="35"/>
      <c r="AQ44" s="35"/>
      <c r="AR44" s="194"/>
      <c r="AS44" s="35"/>
      <c r="AT44" s="223"/>
      <c r="AW44" s="222"/>
      <c r="AX44" s="35"/>
      <c r="AY44" s="35"/>
      <c r="AZ44" s="35"/>
      <c r="BA44" s="35"/>
      <c r="BB44" s="194"/>
      <c r="BC44" s="35"/>
      <c r="BD44" s="223"/>
      <c r="BF44" s="222"/>
      <c r="BG44" s="35"/>
      <c r="BH44" s="35"/>
      <c r="BI44" s="35"/>
      <c r="BJ44" s="35"/>
      <c r="BK44" s="194"/>
      <c r="BL44" s="35"/>
      <c r="BM44" s="223"/>
      <c r="BP44" s="222"/>
      <c r="BQ44" s="35"/>
      <c r="BR44" s="35"/>
      <c r="BS44" s="35"/>
      <c r="BT44" s="35"/>
      <c r="BU44" s="194"/>
      <c r="BV44" s="35"/>
      <c r="BW44" s="223"/>
      <c r="BY44" s="222"/>
      <c r="BZ44" s="35"/>
      <c r="CA44" s="35"/>
      <c r="CB44" s="35"/>
      <c r="CC44" s="35"/>
      <c r="CD44" s="194"/>
      <c r="CE44" s="35"/>
      <c r="CF44" s="223"/>
      <c r="CI44" s="222"/>
      <c r="CJ44" s="35"/>
      <c r="CK44" s="35"/>
      <c r="CL44" s="35"/>
      <c r="CM44" s="35"/>
      <c r="CN44" s="194"/>
      <c r="CO44" s="35"/>
      <c r="CP44" s="223"/>
      <c r="CR44" s="222"/>
      <c r="CS44" s="35"/>
      <c r="CT44" s="35"/>
      <c r="CU44" s="35"/>
      <c r="CV44" s="35"/>
      <c r="CW44" s="194"/>
      <c r="CX44" s="35"/>
      <c r="CY44" s="223"/>
      <c r="DB44" s="222"/>
      <c r="DC44" s="35"/>
      <c r="DD44" s="35"/>
      <c r="DE44" s="35"/>
      <c r="DF44" s="35"/>
      <c r="DG44" s="194"/>
      <c r="DH44" s="35"/>
      <c r="DI44" s="223"/>
      <c r="DK44" s="35"/>
      <c r="DL44" s="35"/>
      <c r="DM44" s="35"/>
      <c r="DN44" s="35"/>
      <c r="DO44" s="35"/>
      <c r="DP44" s="194"/>
      <c r="DQ44" s="35"/>
      <c r="DR44" s="35"/>
      <c r="DU44" s="35"/>
      <c r="DV44" s="35"/>
      <c r="DW44" s="35"/>
      <c r="DX44" s="35"/>
      <c r="DY44" s="35"/>
      <c r="DZ44" s="194"/>
      <c r="EA44" s="35"/>
      <c r="EB44" s="35"/>
      <c r="ED44" s="93"/>
      <c r="EE44" s="35"/>
      <c r="EF44" s="35"/>
      <c r="EG44" s="35"/>
      <c r="EH44" s="35"/>
      <c r="EI44" s="194"/>
      <c r="EJ44" s="35"/>
      <c r="EK44" s="191"/>
      <c r="EN44" s="93"/>
      <c r="EO44" s="35"/>
      <c r="EP44" s="35"/>
      <c r="EQ44" s="35"/>
      <c r="ER44" s="35"/>
      <c r="ES44" s="194"/>
      <c r="ET44" s="35"/>
      <c r="EU44" s="191"/>
      <c r="EW44" s="93"/>
      <c r="EX44" s="35"/>
      <c r="EY44" s="35"/>
      <c r="EZ44" s="35"/>
      <c r="FA44" s="35"/>
      <c r="FB44" s="194"/>
      <c r="FC44" s="35"/>
      <c r="FD44" s="191"/>
      <c r="FG44" s="93"/>
      <c r="FH44" s="35"/>
      <c r="FI44" s="35"/>
      <c r="FJ44" s="35"/>
      <c r="FK44" s="35"/>
      <c r="FL44" s="194"/>
      <c r="FM44" s="35"/>
      <c r="FN44" s="191"/>
    </row>
    <row r="45" spans="1:170" ht="18" customHeight="1">
      <c r="A45" s="222"/>
      <c r="B45" s="1092" t="s">
        <v>156</v>
      </c>
      <c r="C45" s="1092"/>
      <c r="D45" s="1092"/>
      <c r="E45" s="1092"/>
      <c r="F45" s="1092"/>
      <c r="G45" s="1092"/>
      <c r="H45" s="359"/>
      <c r="I45" s="360"/>
      <c r="J45" s="360"/>
      <c r="K45" s="361"/>
      <c r="L45" s="1092" t="s">
        <v>156</v>
      </c>
      <c r="M45" s="1092"/>
      <c r="N45" s="1092"/>
      <c r="O45" s="1092"/>
      <c r="P45" s="1092"/>
      <c r="Q45" s="1092"/>
      <c r="R45" s="359"/>
      <c r="S45" s="360"/>
      <c r="T45" s="222"/>
      <c r="U45" s="1090" t="s">
        <v>158</v>
      </c>
      <c r="V45" s="1090"/>
      <c r="W45" s="1090"/>
      <c r="X45" s="1090"/>
      <c r="Y45" s="1090"/>
      <c r="Z45" s="1090"/>
      <c r="AA45" s="223"/>
      <c r="AB45" s="360"/>
      <c r="AC45" s="360"/>
      <c r="AD45" s="222"/>
      <c r="AE45" s="1090" t="s">
        <v>158</v>
      </c>
      <c r="AF45" s="1090"/>
      <c r="AG45" s="1090"/>
      <c r="AH45" s="1090"/>
      <c r="AI45" s="1090"/>
      <c r="AJ45" s="1090"/>
      <c r="AK45" s="223"/>
      <c r="AM45" s="222"/>
      <c r="AN45" s="1087" t="s">
        <v>156</v>
      </c>
      <c r="AO45" s="1087"/>
      <c r="AP45" s="1087"/>
      <c r="AQ45" s="1087"/>
      <c r="AR45" s="1087"/>
      <c r="AS45" s="1087"/>
      <c r="AT45" s="223"/>
      <c r="AW45" s="222"/>
      <c r="AX45" s="1087" t="s">
        <v>156</v>
      </c>
      <c r="AY45" s="1087"/>
      <c r="AZ45" s="1087"/>
      <c r="BA45" s="1087"/>
      <c r="BB45" s="1087"/>
      <c r="BC45" s="1087"/>
      <c r="BD45" s="223"/>
      <c r="BF45" s="222"/>
      <c r="BG45" s="1087" t="s">
        <v>156</v>
      </c>
      <c r="BH45" s="1087"/>
      <c r="BI45" s="1087"/>
      <c r="BJ45" s="1087"/>
      <c r="BK45" s="1087"/>
      <c r="BL45" s="1087"/>
      <c r="BM45" s="223"/>
      <c r="BP45" s="222"/>
      <c r="BQ45" s="1087" t="s">
        <v>156</v>
      </c>
      <c r="BR45" s="1087"/>
      <c r="BS45" s="1087"/>
      <c r="BT45" s="1087"/>
      <c r="BU45" s="1087"/>
      <c r="BV45" s="1087"/>
      <c r="BW45" s="223"/>
      <c r="BY45" s="222"/>
      <c r="BZ45" s="1087" t="s">
        <v>156</v>
      </c>
      <c r="CA45" s="1087"/>
      <c r="CB45" s="1087"/>
      <c r="CC45" s="1087"/>
      <c r="CD45" s="1087"/>
      <c r="CE45" s="1087"/>
      <c r="CF45" s="223"/>
      <c r="CI45" s="222"/>
      <c r="CJ45" s="1087" t="s">
        <v>156</v>
      </c>
      <c r="CK45" s="1087"/>
      <c r="CL45" s="1087"/>
      <c r="CM45" s="1087"/>
      <c r="CN45" s="1087"/>
      <c r="CO45" s="1087"/>
      <c r="CP45" s="223"/>
      <c r="CR45" s="222"/>
      <c r="CS45" s="35"/>
      <c r="CT45" s="35"/>
      <c r="CU45" s="1020"/>
      <c r="CV45" s="1022"/>
      <c r="CW45" s="1020"/>
      <c r="CX45" s="35"/>
      <c r="CY45" s="223"/>
      <c r="DB45" s="222"/>
      <c r="DC45" s="35"/>
      <c r="DD45" s="35"/>
      <c r="DE45" s="1093"/>
      <c r="DF45" s="1022" t="s">
        <v>14</v>
      </c>
      <c r="DG45" s="1093"/>
      <c r="DH45" s="35"/>
      <c r="DI45" s="223"/>
      <c r="DK45" s="35"/>
      <c r="DL45" s="35"/>
      <c r="DM45" s="35"/>
      <c r="DN45" s="1020"/>
      <c r="DO45" s="1022" t="s">
        <v>14</v>
      </c>
      <c r="DP45" s="1020"/>
      <c r="DQ45" s="35"/>
      <c r="DR45" s="35"/>
      <c r="DU45" s="35"/>
      <c r="DV45" s="35"/>
      <c r="DW45" s="35"/>
      <c r="DX45" s="1020"/>
      <c r="DY45" s="1022" t="s">
        <v>14</v>
      </c>
      <c r="DZ45" s="1020"/>
      <c r="EA45" s="35"/>
      <c r="EB45" s="35"/>
      <c r="ED45" s="93"/>
      <c r="EE45" s="35"/>
      <c r="EF45" s="35"/>
      <c r="EG45" s="1020"/>
      <c r="EH45" s="1022" t="s">
        <v>14</v>
      </c>
      <c r="EI45" s="1020"/>
      <c r="EJ45" s="35"/>
      <c r="EK45" s="191"/>
      <c r="EN45" s="93"/>
      <c r="EO45" s="35"/>
      <c r="EP45" s="35"/>
      <c r="EQ45" s="1020"/>
      <c r="ER45" s="1022" t="s">
        <v>14</v>
      </c>
      <c r="ES45" s="1020"/>
      <c r="ET45" s="35"/>
      <c r="EU45" s="191"/>
      <c r="EW45" s="93"/>
      <c r="EX45" s="35"/>
      <c r="EY45" s="35"/>
      <c r="EZ45" s="1020"/>
      <c r="FA45" s="1022" t="s">
        <v>14</v>
      </c>
      <c r="FB45" s="1020"/>
      <c r="FC45" s="35"/>
      <c r="FD45" s="191"/>
      <c r="FG45" s="93"/>
      <c r="FH45" s="35"/>
      <c r="FI45" s="35"/>
      <c r="FJ45" s="1020"/>
      <c r="FK45" s="1022" t="s">
        <v>14</v>
      </c>
      <c r="FL45" s="1020"/>
      <c r="FM45" s="35"/>
      <c r="FN45" s="191"/>
    </row>
    <row r="46" spans="1:170" ht="18" customHeight="1">
      <c r="A46" s="222"/>
      <c r="B46" s="1092"/>
      <c r="C46" s="1092"/>
      <c r="D46" s="1092"/>
      <c r="E46" s="1092"/>
      <c r="F46" s="1092"/>
      <c r="G46" s="1092"/>
      <c r="H46" s="362"/>
      <c r="I46" s="360"/>
      <c r="J46" s="360"/>
      <c r="K46" s="361"/>
      <c r="L46" s="1092"/>
      <c r="M46" s="1092"/>
      <c r="N46" s="1092"/>
      <c r="O46" s="1092"/>
      <c r="P46" s="1092"/>
      <c r="Q46" s="1092"/>
      <c r="R46" s="362"/>
      <c r="S46" s="360"/>
      <c r="T46" s="222"/>
      <c r="U46" s="1090"/>
      <c r="V46" s="1090"/>
      <c r="W46" s="1090"/>
      <c r="X46" s="1090"/>
      <c r="Y46" s="1090"/>
      <c r="Z46" s="1090"/>
      <c r="AA46" s="224"/>
      <c r="AB46" s="360"/>
      <c r="AC46" s="360"/>
      <c r="AD46" s="222"/>
      <c r="AE46" s="1090"/>
      <c r="AF46" s="1090"/>
      <c r="AG46" s="1090"/>
      <c r="AH46" s="1090"/>
      <c r="AI46" s="1090"/>
      <c r="AJ46" s="1090"/>
      <c r="AK46" s="224"/>
      <c r="AM46" s="222"/>
      <c r="AN46" s="1087"/>
      <c r="AO46" s="1087"/>
      <c r="AP46" s="1087"/>
      <c r="AQ46" s="1087"/>
      <c r="AR46" s="1087"/>
      <c r="AS46" s="1087"/>
      <c r="AT46" s="224"/>
      <c r="AW46" s="222"/>
      <c r="AX46" s="1087"/>
      <c r="AY46" s="1087"/>
      <c r="AZ46" s="1087"/>
      <c r="BA46" s="1087"/>
      <c r="BB46" s="1087"/>
      <c r="BC46" s="1087"/>
      <c r="BD46" s="224"/>
      <c r="BF46" s="222"/>
      <c r="BG46" s="1087"/>
      <c r="BH46" s="1087"/>
      <c r="BI46" s="1087"/>
      <c r="BJ46" s="1087"/>
      <c r="BK46" s="1087"/>
      <c r="BL46" s="1087"/>
      <c r="BM46" s="224"/>
      <c r="BP46" s="222"/>
      <c r="BQ46" s="1087"/>
      <c r="BR46" s="1087"/>
      <c r="BS46" s="1087"/>
      <c r="BT46" s="1087"/>
      <c r="BU46" s="1087"/>
      <c r="BV46" s="1087"/>
      <c r="BW46" s="224"/>
      <c r="BY46" s="222"/>
      <c r="BZ46" s="1087"/>
      <c r="CA46" s="1087"/>
      <c r="CB46" s="1087"/>
      <c r="CC46" s="1087"/>
      <c r="CD46" s="1087"/>
      <c r="CE46" s="1087"/>
      <c r="CF46" s="224"/>
      <c r="CI46" s="222"/>
      <c r="CJ46" s="1087"/>
      <c r="CK46" s="1087"/>
      <c r="CL46" s="1087"/>
      <c r="CM46" s="1087"/>
      <c r="CN46" s="1087"/>
      <c r="CO46" s="1087"/>
      <c r="CP46" s="224"/>
      <c r="CR46" s="222"/>
      <c r="CS46" s="35"/>
      <c r="CT46" s="35"/>
      <c r="CU46" s="1021"/>
      <c r="CV46" s="1022"/>
      <c r="CW46" s="1021"/>
      <c r="CX46" s="192"/>
      <c r="CY46" s="224"/>
      <c r="DB46" s="222"/>
      <c r="DC46" s="35" t="s">
        <v>57</v>
      </c>
      <c r="DD46" s="35"/>
      <c r="DE46" s="1094"/>
      <c r="DF46" s="1022"/>
      <c r="DG46" s="1094"/>
      <c r="DH46" s="192"/>
      <c r="DI46" s="224"/>
      <c r="DK46" s="35"/>
      <c r="DL46" s="35" t="s">
        <v>57</v>
      </c>
      <c r="DM46" s="35"/>
      <c r="DN46" s="1021"/>
      <c r="DO46" s="1022"/>
      <c r="DP46" s="1021"/>
      <c r="DQ46" s="192"/>
      <c r="DR46" s="192"/>
      <c r="DU46" s="35"/>
      <c r="DV46" s="35" t="s">
        <v>57</v>
      </c>
      <c r="DW46" s="35"/>
      <c r="DX46" s="1021"/>
      <c r="DY46" s="1022"/>
      <c r="DZ46" s="1021"/>
      <c r="EA46" s="192"/>
      <c r="EB46" s="192"/>
      <c r="ED46" s="93"/>
      <c r="EE46" s="35" t="s">
        <v>57</v>
      </c>
      <c r="EF46" s="35"/>
      <c r="EG46" s="1021"/>
      <c r="EH46" s="1022"/>
      <c r="EI46" s="1021"/>
      <c r="EJ46" s="192"/>
      <c r="EK46" s="193"/>
      <c r="EN46" s="93"/>
      <c r="EO46" s="35" t="s">
        <v>57</v>
      </c>
      <c r="EP46" s="35"/>
      <c r="EQ46" s="1021"/>
      <c r="ER46" s="1022"/>
      <c r="ES46" s="1021"/>
      <c r="ET46" s="192"/>
      <c r="EU46" s="193"/>
      <c r="EW46" s="93"/>
      <c r="EX46" s="35" t="s">
        <v>57</v>
      </c>
      <c r="EY46" s="35"/>
      <c r="EZ46" s="1021"/>
      <c r="FA46" s="1022"/>
      <c r="FB46" s="1021"/>
      <c r="FC46" s="192"/>
      <c r="FD46" s="193"/>
      <c r="FG46" s="93"/>
      <c r="FH46" s="35" t="s">
        <v>57</v>
      </c>
      <c r="FI46" s="35"/>
      <c r="FJ46" s="1021"/>
      <c r="FK46" s="1022"/>
      <c r="FL46" s="1021"/>
      <c r="FM46" s="192"/>
      <c r="FN46" s="193"/>
    </row>
    <row r="47" spans="1:170">
      <c r="A47" s="222"/>
      <c r="B47" s="35"/>
      <c r="C47" s="35"/>
      <c r="D47" s="35"/>
      <c r="E47" s="35"/>
      <c r="F47" s="35"/>
      <c r="G47" s="35"/>
      <c r="H47" s="223"/>
      <c r="K47" s="222"/>
      <c r="L47" s="35"/>
      <c r="M47" s="35"/>
      <c r="N47" s="35"/>
      <c r="O47" s="35"/>
      <c r="P47" s="35"/>
      <c r="Q47" s="35"/>
      <c r="R47" s="223"/>
      <c r="T47" s="222"/>
      <c r="U47" s="35"/>
      <c r="V47" s="35"/>
      <c r="W47" s="35"/>
      <c r="X47" s="35"/>
      <c r="Y47" s="35"/>
      <c r="Z47" s="35"/>
      <c r="AA47" s="223"/>
      <c r="AD47" s="222"/>
      <c r="AE47" s="35"/>
      <c r="AF47" s="35"/>
      <c r="AG47" s="35"/>
      <c r="AH47" s="35"/>
      <c r="AI47" s="35"/>
      <c r="AJ47" s="35"/>
      <c r="AK47" s="223"/>
      <c r="AM47" s="222"/>
      <c r="AN47" s="35"/>
      <c r="AO47" s="35"/>
      <c r="AP47" s="35"/>
      <c r="AQ47" s="35"/>
      <c r="AR47" s="35"/>
      <c r="AS47" s="35"/>
      <c r="AT47" s="223"/>
      <c r="AW47" s="222"/>
      <c r="AX47" s="35"/>
      <c r="AY47" s="35"/>
      <c r="AZ47" s="35"/>
      <c r="BA47" s="35"/>
      <c r="BB47" s="35"/>
      <c r="BC47" s="35"/>
      <c r="BD47" s="223"/>
      <c r="BF47" s="222"/>
      <c r="BG47" s="35"/>
      <c r="BH47" s="35"/>
      <c r="BI47" s="35"/>
      <c r="BJ47" s="35"/>
      <c r="BK47" s="35"/>
      <c r="BL47" s="35"/>
      <c r="BM47" s="223"/>
      <c r="BP47" s="222"/>
      <c r="BQ47" s="35"/>
      <c r="BR47" s="35"/>
      <c r="BS47" s="35"/>
      <c r="BT47" s="35"/>
      <c r="BU47" s="35"/>
      <c r="BV47" s="35"/>
      <c r="BW47" s="223"/>
      <c r="BY47" s="222"/>
      <c r="BZ47" s="35"/>
      <c r="CA47" s="35"/>
      <c r="CB47" s="35"/>
      <c r="CC47" s="35"/>
      <c r="CD47" s="35"/>
      <c r="CE47" s="35"/>
      <c r="CF47" s="223"/>
      <c r="CI47" s="222"/>
      <c r="CJ47" s="35"/>
      <c r="CK47" s="35"/>
      <c r="CL47" s="35"/>
      <c r="CM47" s="35"/>
      <c r="CN47" s="35"/>
      <c r="CO47" s="35"/>
      <c r="CP47" s="223"/>
      <c r="CR47" s="222"/>
      <c r="CS47" s="35"/>
      <c r="CT47" s="35"/>
      <c r="CU47" s="35"/>
      <c r="CV47" s="35"/>
      <c r="CW47" s="35"/>
      <c r="CX47" s="35"/>
      <c r="CY47" s="223"/>
      <c r="DB47" s="222"/>
      <c r="DC47" s="35"/>
      <c r="DD47" s="35"/>
      <c r="DE47" s="35"/>
      <c r="DF47" s="35"/>
      <c r="DG47" s="35"/>
      <c r="DH47" s="35"/>
      <c r="DI47" s="223"/>
      <c r="DK47" s="35"/>
      <c r="DL47" s="35"/>
      <c r="DM47" s="35"/>
      <c r="DN47" s="35"/>
      <c r="DO47" s="35"/>
      <c r="DP47" s="35"/>
      <c r="DQ47" s="35"/>
      <c r="DR47" s="35"/>
      <c r="DU47" s="35"/>
      <c r="DV47" s="35"/>
      <c r="DW47" s="35"/>
      <c r="DX47" s="35"/>
      <c r="DY47" s="35"/>
      <c r="DZ47" s="35"/>
      <c r="EA47" s="35"/>
      <c r="EB47" s="35"/>
      <c r="ED47" s="93"/>
      <c r="EE47" s="35"/>
      <c r="EF47" s="35"/>
      <c r="EG47" s="35"/>
      <c r="EH47" s="35"/>
      <c r="EI47" s="35"/>
      <c r="EJ47" s="35"/>
      <c r="EK47" s="191"/>
      <c r="EN47" s="93"/>
      <c r="EO47" s="35"/>
      <c r="EP47" s="35"/>
      <c r="EQ47" s="35"/>
      <c r="ER47" s="35"/>
      <c r="ES47" s="35"/>
      <c r="ET47" s="35"/>
      <c r="EU47" s="191"/>
      <c r="EW47" s="93"/>
      <c r="EX47" s="35"/>
      <c r="EY47" s="35"/>
      <c r="EZ47" s="35"/>
      <c r="FA47" s="35"/>
      <c r="FB47" s="35"/>
      <c r="FC47" s="35"/>
      <c r="FD47" s="191"/>
      <c r="FG47" s="93"/>
      <c r="FH47" s="35"/>
      <c r="FI47" s="35"/>
      <c r="FJ47" s="35"/>
      <c r="FK47" s="35"/>
      <c r="FL47" s="35"/>
      <c r="FM47" s="35"/>
      <c r="FN47" s="191"/>
    </row>
    <row r="48" spans="1:170" ht="21">
      <c r="A48" s="222"/>
      <c r="B48" s="35"/>
      <c r="C48" s="35"/>
      <c r="D48" s="35"/>
      <c r="E48" s="195"/>
      <c r="F48" s="195"/>
      <c r="G48" s="358"/>
      <c r="H48" s="225"/>
      <c r="K48" s="222"/>
      <c r="L48" s="35"/>
      <c r="M48" s="35"/>
      <c r="N48" s="35"/>
      <c r="O48" s="195"/>
      <c r="P48" s="195"/>
      <c r="Q48" s="358"/>
      <c r="R48" s="225"/>
      <c r="T48" s="222"/>
      <c r="U48" s="35"/>
      <c r="V48" s="35"/>
      <c r="W48" s="35"/>
      <c r="X48" s="195"/>
      <c r="Y48" s="195"/>
      <c r="Z48" s="358"/>
      <c r="AA48" s="225"/>
      <c r="AD48" s="222"/>
      <c r="AE48" s="35"/>
      <c r="AF48" s="35"/>
      <c r="AG48" s="35"/>
      <c r="AH48" s="195"/>
      <c r="AI48" s="195"/>
      <c r="AJ48" s="358"/>
      <c r="AK48" s="225"/>
      <c r="AM48" s="222"/>
      <c r="AN48" s="35"/>
      <c r="AO48" s="35"/>
      <c r="AP48" s="35"/>
      <c r="AQ48" s="195"/>
      <c r="AR48" s="195"/>
      <c r="AS48" s="358"/>
      <c r="AT48" s="225"/>
      <c r="AW48" s="222"/>
      <c r="AX48" s="35"/>
      <c r="AY48" s="35"/>
      <c r="AZ48" s="35"/>
      <c r="BA48" s="195"/>
      <c r="BB48" s="195"/>
      <c r="BC48" s="358"/>
      <c r="BD48" s="225"/>
      <c r="BF48" s="222"/>
      <c r="BG48" s="35"/>
      <c r="BH48" s="35"/>
      <c r="BI48" s="35"/>
      <c r="BJ48" s="195"/>
      <c r="BK48" s="195"/>
      <c r="BL48" s="358"/>
      <c r="BM48" s="225"/>
      <c r="BP48" s="222"/>
      <c r="BQ48" s="35"/>
      <c r="BR48" s="35"/>
      <c r="BS48" s="35"/>
      <c r="BT48" s="195"/>
      <c r="BU48" s="195"/>
      <c r="BV48" s="358"/>
      <c r="BW48" s="225"/>
      <c r="BY48" s="222"/>
      <c r="BZ48" s="35"/>
      <c r="CA48" s="35"/>
      <c r="CB48" s="35"/>
      <c r="CC48" s="195"/>
      <c r="CD48" s="195"/>
      <c r="CE48" s="358"/>
      <c r="CF48" s="225"/>
      <c r="CI48" s="222"/>
      <c r="CJ48" s="35"/>
      <c r="CK48" s="35"/>
      <c r="CL48" s="35"/>
      <c r="CM48" s="195"/>
      <c r="CN48" s="195"/>
      <c r="CO48" s="358"/>
      <c r="CP48" s="225"/>
      <c r="CR48" s="222"/>
      <c r="CS48" s="35"/>
      <c r="CT48" s="35"/>
      <c r="CU48" s="35"/>
      <c r="CV48" s="1019"/>
      <c r="CW48" s="1019"/>
      <c r="CX48" s="201"/>
      <c r="CY48" s="225"/>
      <c r="DB48" s="222"/>
      <c r="DC48" s="35"/>
      <c r="DD48" s="35"/>
      <c r="DE48" s="35"/>
      <c r="DF48" s="1019" t="s">
        <v>58</v>
      </c>
      <c r="DG48" s="1019"/>
      <c r="DH48" s="257">
        <f>scheidsrechters!B82</f>
        <v>0</v>
      </c>
      <c r="DI48" s="225"/>
      <c r="DK48" s="35"/>
      <c r="DL48" s="35"/>
      <c r="DM48" s="35"/>
      <c r="DN48" s="35"/>
      <c r="DO48" s="1019" t="s">
        <v>58</v>
      </c>
      <c r="DP48" s="1019"/>
      <c r="DQ48" s="201"/>
      <c r="DR48" s="189"/>
      <c r="DU48" s="35"/>
      <c r="DV48" s="35"/>
      <c r="DW48" s="35"/>
      <c r="DX48" s="35"/>
      <c r="DY48" s="1019" t="s">
        <v>58</v>
      </c>
      <c r="DZ48" s="1019"/>
      <c r="EA48" s="201"/>
      <c r="EB48" s="189"/>
      <c r="ED48" s="93"/>
      <c r="EE48" s="35"/>
      <c r="EF48" s="35"/>
      <c r="EG48" s="35"/>
      <c r="EH48" s="1019" t="s">
        <v>58</v>
      </c>
      <c r="EI48" s="1019"/>
      <c r="EJ48" s="201">
        <f>scheidsrechters!EE47</f>
        <v>0</v>
      </c>
      <c r="EK48" s="190"/>
      <c r="EN48" s="93"/>
      <c r="EO48" s="35"/>
      <c r="EP48" s="35"/>
      <c r="EQ48" s="35"/>
      <c r="ER48" s="1019" t="s">
        <v>58</v>
      </c>
      <c r="ES48" s="1019"/>
      <c r="ET48" s="201">
        <f>scheidsrechters!EE47</f>
        <v>0</v>
      </c>
      <c r="EU48" s="190"/>
      <c r="EW48" s="93"/>
      <c r="EX48" s="35"/>
      <c r="EY48" s="35"/>
      <c r="EZ48" s="35"/>
      <c r="FA48" s="1019" t="s">
        <v>58</v>
      </c>
      <c r="FB48" s="1019"/>
      <c r="FC48" s="201">
        <f>scheidsrechters!EX47</f>
        <v>0</v>
      </c>
      <c r="FD48" s="190"/>
      <c r="FG48" s="93"/>
      <c r="FH48" s="35"/>
      <c r="FI48" s="35"/>
      <c r="FJ48" s="35"/>
      <c r="FK48" s="1019" t="s">
        <v>58</v>
      </c>
      <c r="FL48" s="1019"/>
      <c r="FM48" s="201">
        <f>scheidsrechters!EX47</f>
        <v>0</v>
      </c>
      <c r="FN48" s="190"/>
    </row>
    <row r="49" spans="1:170" ht="13.5" thickBot="1">
      <c r="A49" s="226"/>
      <c r="B49" s="227"/>
      <c r="C49" s="227"/>
      <c r="D49" s="227"/>
      <c r="E49" s="227"/>
      <c r="F49" s="227"/>
      <c r="G49" s="227"/>
      <c r="H49" s="228"/>
      <c r="K49" s="226"/>
      <c r="L49" s="227"/>
      <c r="M49" s="227"/>
      <c r="N49" s="227"/>
      <c r="O49" s="227"/>
      <c r="P49" s="227"/>
      <c r="Q49" s="227"/>
      <c r="R49" s="228"/>
      <c r="T49" s="226"/>
      <c r="U49" s="227"/>
      <c r="V49" s="227"/>
      <c r="W49" s="227"/>
      <c r="X49" s="227"/>
      <c r="Y49" s="227"/>
      <c r="Z49" s="227"/>
      <c r="AA49" s="228"/>
      <c r="AD49" s="226"/>
      <c r="AE49" s="227"/>
      <c r="AF49" s="227"/>
      <c r="AG49" s="227"/>
      <c r="AH49" s="227"/>
      <c r="AI49" s="227"/>
      <c r="AJ49" s="227"/>
      <c r="AK49" s="228"/>
      <c r="AM49" s="226"/>
      <c r="AN49" s="227"/>
      <c r="AO49" s="227"/>
      <c r="AP49" s="227"/>
      <c r="AQ49" s="227"/>
      <c r="AR49" s="227"/>
      <c r="AS49" s="227"/>
      <c r="AT49" s="228"/>
      <c r="AW49" s="226"/>
      <c r="AX49" s="227"/>
      <c r="AY49" s="227"/>
      <c r="AZ49" s="227"/>
      <c r="BA49" s="227"/>
      <c r="BB49" s="227"/>
      <c r="BC49" s="227"/>
      <c r="BD49" s="228"/>
      <c r="BF49" s="226"/>
      <c r="BG49" s="227"/>
      <c r="BH49" s="227"/>
      <c r="BI49" s="227"/>
      <c r="BJ49" s="227"/>
      <c r="BK49" s="227"/>
      <c r="BL49" s="227"/>
      <c r="BM49" s="228"/>
      <c r="BP49" s="226"/>
      <c r="BQ49" s="227"/>
      <c r="BR49" s="227"/>
      <c r="BS49" s="227"/>
      <c r="BT49" s="227"/>
      <c r="BU49" s="227"/>
      <c r="BV49" s="227"/>
      <c r="BW49" s="228"/>
      <c r="BY49" s="226"/>
      <c r="BZ49" s="227"/>
      <c r="CA49" s="227"/>
      <c r="CB49" s="227"/>
      <c r="CC49" s="227"/>
      <c r="CD49" s="227"/>
      <c r="CE49" s="227"/>
      <c r="CF49" s="228"/>
      <c r="CI49" s="226"/>
      <c r="CJ49" s="227"/>
      <c r="CK49" s="227"/>
      <c r="CL49" s="227"/>
      <c r="CM49" s="227"/>
      <c r="CN49" s="227"/>
      <c r="CO49" s="227"/>
      <c r="CP49" s="228"/>
      <c r="CR49" s="226"/>
      <c r="CS49" s="227"/>
      <c r="CT49" s="227"/>
      <c r="CU49" s="227"/>
      <c r="CV49" s="227"/>
      <c r="CW49" s="227"/>
      <c r="CX49" s="227"/>
      <c r="CY49" s="228"/>
      <c r="DB49" s="226"/>
      <c r="DC49" s="227"/>
      <c r="DD49" s="227"/>
      <c r="DE49" s="227"/>
      <c r="DF49" s="227"/>
      <c r="DG49" s="227"/>
      <c r="DH49" s="227"/>
      <c r="DI49" s="228"/>
      <c r="DK49" s="35"/>
      <c r="DL49" s="35"/>
      <c r="DM49" s="35"/>
      <c r="DN49" s="35"/>
      <c r="DO49" s="35"/>
      <c r="DP49" s="35"/>
      <c r="DQ49" s="35"/>
      <c r="DR49" s="35"/>
      <c r="DU49" s="35"/>
      <c r="DV49" s="35"/>
      <c r="DW49" s="35"/>
      <c r="DX49" s="35"/>
      <c r="DY49" s="35"/>
      <c r="DZ49" s="35"/>
      <c r="EA49" s="35"/>
      <c r="EB49" s="35"/>
      <c r="ED49" s="196"/>
      <c r="EE49" s="197"/>
      <c r="EF49" s="197"/>
      <c r="EG49" s="197"/>
      <c r="EH49" s="197"/>
      <c r="EI49" s="197"/>
      <c r="EJ49" s="197"/>
      <c r="EK49" s="198"/>
      <c r="EN49" s="196"/>
      <c r="EO49" s="197"/>
      <c r="EP49" s="197"/>
      <c r="EQ49" s="197"/>
      <c r="ER49" s="197"/>
      <c r="ES49" s="197"/>
      <c r="ET49" s="197"/>
      <c r="EU49" s="198"/>
      <c r="EW49" s="196"/>
      <c r="EX49" s="197"/>
      <c r="EY49" s="197"/>
      <c r="EZ49" s="197"/>
      <c r="FA49" s="197"/>
      <c r="FB49" s="197"/>
      <c r="FC49" s="197"/>
      <c r="FD49" s="198"/>
      <c r="FG49" s="196"/>
      <c r="FH49" s="197"/>
      <c r="FI49" s="197"/>
      <c r="FJ49" s="197"/>
      <c r="FK49" s="197"/>
      <c r="FL49" s="197"/>
      <c r="FM49" s="197"/>
      <c r="FN49" s="198"/>
    </row>
    <row r="52" spans="1:170">
      <c r="CE52" s="35"/>
    </row>
  </sheetData>
  <mergeCells count="371">
    <mergeCell ref="C1:F1"/>
    <mergeCell ref="M1:P1"/>
    <mergeCell ref="V1:Y1"/>
    <mergeCell ref="AF1:AI1"/>
    <mergeCell ref="AO2:AR2"/>
    <mergeCell ref="AY2:BB2"/>
    <mergeCell ref="DM2:DP2"/>
    <mergeCell ref="DW2:DZ2"/>
    <mergeCell ref="EF2:EI2"/>
    <mergeCell ref="EP2:ES2"/>
    <mergeCell ref="EY2:FB2"/>
    <mergeCell ref="FI2:FL2"/>
    <mergeCell ref="BH2:BK2"/>
    <mergeCell ref="BR2:BU2"/>
    <mergeCell ref="CA2:CD2"/>
    <mergeCell ref="CK2:CN2"/>
    <mergeCell ref="CT2:CW2"/>
    <mergeCell ref="DD2:DG2"/>
    <mergeCell ref="CR5:CU5"/>
    <mergeCell ref="CV5:CY5"/>
    <mergeCell ref="DB5:DE5"/>
    <mergeCell ref="DF5:DI5"/>
    <mergeCell ref="CJ5:CO6"/>
    <mergeCell ref="BG5:BL6"/>
    <mergeCell ref="BQ5:BV6"/>
    <mergeCell ref="BZ5:CE6"/>
    <mergeCell ref="AN5:AS6"/>
    <mergeCell ref="AX5:BC6"/>
    <mergeCell ref="EN5:EQ5"/>
    <mergeCell ref="ER5:EU5"/>
    <mergeCell ref="EW5:EZ5"/>
    <mergeCell ref="FA5:FD5"/>
    <mergeCell ref="FG5:FJ5"/>
    <mergeCell ref="FK5:FN5"/>
    <mergeCell ref="DK5:DN5"/>
    <mergeCell ref="DO5:DR5"/>
    <mergeCell ref="DU5:DX5"/>
    <mergeCell ref="DY5:EB5"/>
    <mergeCell ref="ED5:EG5"/>
    <mergeCell ref="EH5:EK5"/>
    <mergeCell ref="CS8:CT8"/>
    <mergeCell ref="CU8:CW8"/>
    <mergeCell ref="DC8:DD8"/>
    <mergeCell ref="DE8:DG8"/>
    <mergeCell ref="CJ7:CO8"/>
    <mergeCell ref="BG7:BL8"/>
    <mergeCell ref="BQ7:BV8"/>
    <mergeCell ref="BZ7:CE8"/>
    <mergeCell ref="AN7:AS8"/>
    <mergeCell ref="AX7:BC8"/>
    <mergeCell ref="EO8:EP8"/>
    <mergeCell ref="EQ8:ES8"/>
    <mergeCell ref="EX8:EY8"/>
    <mergeCell ref="EZ8:FB8"/>
    <mergeCell ref="FH8:FI8"/>
    <mergeCell ref="FJ8:FL8"/>
    <mergeCell ref="DL8:DM8"/>
    <mergeCell ref="DN8:DP8"/>
    <mergeCell ref="DV8:DW8"/>
    <mergeCell ref="DX8:DZ8"/>
    <mergeCell ref="EE8:EF8"/>
    <mergeCell ref="EG8:EI8"/>
    <mergeCell ref="CS11:CU11"/>
    <mergeCell ref="CW11:CY11"/>
    <mergeCell ref="DC11:DE11"/>
    <mergeCell ref="DG11:DI11"/>
    <mergeCell ref="CJ10:CO11"/>
    <mergeCell ref="BG10:BL11"/>
    <mergeCell ref="BQ10:BV11"/>
    <mergeCell ref="BZ10:CE11"/>
    <mergeCell ref="AN10:AS11"/>
    <mergeCell ref="AX10:BC11"/>
    <mergeCell ref="EO11:EQ11"/>
    <mergeCell ref="ES11:EU11"/>
    <mergeCell ref="EX11:EZ11"/>
    <mergeCell ref="FB11:FD11"/>
    <mergeCell ref="FH11:FJ11"/>
    <mergeCell ref="FL11:FN11"/>
    <mergeCell ref="DL11:DN11"/>
    <mergeCell ref="DP11:DR11"/>
    <mergeCell ref="DV11:DX11"/>
    <mergeCell ref="DZ11:EB11"/>
    <mergeCell ref="EE11:EG11"/>
    <mergeCell ref="EI11:EK11"/>
    <mergeCell ref="CJ13:CO14"/>
    <mergeCell ref="BQ13:BV14"/>
    <mergeCell ref="BZ13:CE14"/>
    <mergeCell ref="AX13:BC14"/>
    <mergeCell ref="BG13:BL14"/>
    <mergeCell ref="U13:Z14"/>
    <mergeCell ref="AN13:AS14"/>
    <mergeCell ref="B13:G14"/>
    <mergeCell ref="L13:Q14"/>
    <mergeCell ref="DF13:DF14"/>
    <mergeCell ref="DG13:DG14"/>
    <mergeCell ref="DO13:DO14"/>
    <mergeCell ref="DP13:DP14"/>
    <mergeCell ref="DX13:DX14"/>
    <mergeCell ref="DY13:DY14"/>
    <mergeCell ref="CU13:CU14"/>
    <mergeCell ref="CV13:CV14"/>
    <mergeCell ref="CW13:CW14"/>
    <mergeCell ref="DE13:DE14"/>
    <mergeCell ref="FA13:FA14"/>
    <mergeCell ref="FB13:FB14"/>
    <mergeCell ref="FJ13:FJ14"/>
    <mergeCell ref="FK13:FK14"/>
    <mergeCell ref="FL13:FL14"/>
    <mergeCell ref="DZ13:DZ14"/>
    <mergeCell ref="EH13:EH14"/>
    <mergeCell ref="EI13:EI14"/>
    <mergeCell ref="EQ13:EQ14"/>
    <mergeCell ref="ER13:ER14"/>
    <mergeCell ref="ES13:ES14"/>
    <mergeCell ref="BG21:BL22"/>
    <mergeCell ref="FK16:FL16"/>
    <mergeCell ref="DF16:DG16"/>
    <mergeCell ref="DO16:DP16"/>
    <mergeCell ref="DY16:DZ16"/>
    <mergeCell ref="EH16:EI16"/>
    <mergeCell ref="ER16:ES16"/>
    <mergeCell ref="FA16:FB16"/>
    <mergeCell ref="CV16:CW16"/>
    <mergeCell ref="CV21:CY21"/>
    <mergeCell ref="DB21:DE21"/>
    <mergeCell ref="DF21:DI21"/>
    <mergeCell ref="DK21:DN21"/>
    <mergeCell ref="DO21:DR21"/>
    <mergeCell ref="DU21:DX21"/>
    <mergeCell ref="CR21:CU21"/>
    <mergeCell ref="BQ21:BV22"/>
    <mergeCell ref="BZ21:CE22"/>
    <mergeCell ref="CJ21:CO22"/>
    <mergeCell ref="FA21:FD21"/>
    <mergeCell ref="FG21:FJ21"/>
    <mergeCell ref="FK21:FN21"/>
    <mergeCell ref="DY21:EB21"/>
    <mergeCell ref="ED21:EG21"/>
    <mergeCell ref="EH21:EK21"/>
    <mergeCell ref="EN21:EQ21"/>
    <mergeCell ref="ER21:EU21"/>
    <mergeCell ref="EW21:EZ21"/>
    <mergeCell ref="CS24:CT24"/>
    <mergeCell ref="CU24:CW24"/>
    <mergeCell ref="DC24:DD24"/>
    <mergeCell ref="DE24:DG24"/>
    <mergeCell ref="DL24:DM24"/>
    <mergeCell ref="CJ23:CO24"/>
    <mergeCell ref="BG23:BL24"/>
    <mergeCell ref="BQ23:BV24"/>
    <mergeCell ref="BZ23:CE24"/>
    <mergeCell ref="EQ24:ES24"/>
    <mergeCell ref="EX24:EY24"/>
    <mergeCell ref="EZ24:FB24"/>
    <mergeCell ref="FH24:FI24"/>
    <mergeCell ref="FJ24:FL24"/>
    <mergeCell ref="DN24:DP24"/>
    <mergeCell ref="DV24:DW24"/>
    <mergeCell ref="DX24:DZ24"/>
    <mergeCell ref="EE24:EF24"/>
    <mergeCell ref="EG24:EI24"/>
    <mergeCell ref="EO24:EP24"/>
    <mergeCell ref="BG26:BL27"/>
    <mergeCell ref="BQ26:BV27"/>
    <mergeCell ref="BZ26:CE27"/>
    <mergeCell ref="CJ26:CO27"/>
    <mergeCell ref="DY29:DY30"/>
    <mergeCell ref="DZ29:DZ30"/>
    <mergeCell ref="CU29:CU30"/>
    <mergeCell ref="CV29:CV30"/>
    <mergeCell ref="CW29:CW30"/>
    <mergeCell ref="DE29:DE30"/>
    <mergeCell ref="DZ27:EB27"/>
    <mergeCell ref="BZ29:CE30"/>
    <mergeCell ref="CJ29:CO30"/>
    <mergeCell ref="DP29:DP30"/>
    <mergeCell ref="DX29:DX30"/>
    <mergeCell ref="DF29:DF30"/>
    <mergeCell ref="DG29:DG30"/>
    <mergeCell ref="EE27:EG27"/>
    <mergeCell ref="EI27:EK27"/>
    <mergeCell ref="EO27:EQ27"/>
    <mergeCell ref="EX27:EZ27"/>
    <mergeCell ref="FH27:FJ27"/>
    <mergeCell ref="CS27:CU27"/>
    <mergeCell ref="DC27:DE27"/>
    <mergeCell ref="DG27:DI27"/>
    <mergeCell ref="DL27:DN27"/>
    <mergeCell ref="DP27:DR27"/>
    <mergeCell ref="DV27:DX27"/>
    <mergeCell ref="DO32:DP32"/>
    <mergeCell ref="DY32:DZ32"/>
    <mergeCell ref="EH32:EI32"/>
    <mergeCell ref="ER32:ES32"/>
    <mergeCell ref="FA32:FB32"/>
    <mergeCell ref="BG29:BL30"/>
    <mergeCell ref="BQ29:BV30"/>
    <mergeCell ref="FK32:FL32"/>
    <mergeCell ref="CV32:CW32"/>
    <mergeCell ref="DF32:DG32"/>
    <mergeCell ref="EZ29:EZ30"/>
    <mergeCell ref="FA29:FA30"/>
    <mergeCell ref="FB29:FB30"/>
    <mergeCell ref="FJ29:FJ30"/>
    <mergeCell ref="FK29:FK30"/>
    <mergeCell ref="FL29:FL30"/>
    <mergeCell ref="EG29:EG30"/>
    <mergeCell ref="EH29:EH30"/>
    <mergeCell ref="EI29:EI30"/>
    <mergeCell ref="EQ29:EQ30"/>
    <mergeCell ref="ER29:ER30"/>
    <mergeCell ref="ES29:ES30"/>
    <mergeCell ref="DN29:DN30"/>
    <mergeCell ref="DO29:DO30"/>
    <mergeCell ref="CR37:CU37"/>
    <mergeCell ref="CV37:CY37"/>
    <mergeCell ref="DB37:DE37"/>
    <mergeCell ref="DF37:DI37"/>
    <mergeCell ref="CJ37:CO38"/>
    <mergeCell ref="BG37:BL38"/>
    <mergeCell ref="BQ37:BV38"/>
    <mergeCell ref="BZ37:CE38"/>
    <mergeCell ref="AE37:AJ38"/>
    <mergeCell ref="AN37:AS38"/>
    <mergeCell ref="AX37:BC38"/>
    <mergeCell ref="EN37:EQ37"/>
    <mergeCell ref="ER37:EU37"/>
    <mergeCell ref="EW37:EZ37"/>
    <mergeCell ref="FA37:FD37"/>
    <mergeCell ref="FG37:FJ37"/>
    <mergeCell ref="FK37:FN37"/>
    <mergeCell ref="DK37:DN37"/>
    <mergeCell ref="DO37:DR37"/>
    <mergeCell ref="DU37:DX37"/>
    <mergeCell ref="DY37:EB37"/>
    <mergeCell ref="ED37:EG37"/>
    <mergeCell ref="EH37:EK37"/>
    <mergeCell ref="EZ40:FB40"/>
    <mergeCell ref="FH40:FI40"/>
    <mergeCell ref="FJ40:FL40"/>
    <mergeCell ref="DL40:DM40"/>
    <mergeCell ref="DN40:DP40"/>
    <mergeCell ref="DV40:DW40"/>
    <mergeCell ref="DX40:DZ40"/>
    <mergeCell ref="EE40:EF40"/>
    <mergeCell ref="EG40:EI40"/>
    <mergeCell ref="CJ42:CO43"/>
    <mergeCell ref="AE42:AJ43"/>
    <mergeCell ref="AN42:AS43"/>
    <mergeCell ref="AX42:BC43"/>
    <mergeCell ref="BG42:BL43"/>
    <mergeCell ref="U42:Z43"/>
    <mergeCell ref="EO40:EP40"/>
    <mergeCell ref="EQ40:ES40"/>
    <mergeCell ref="EX40:EY40"/>
    <mergeCell ref="CS40:CT40"/>
    <mergeCell ref="CU40:CW40"/>
    <mergeCell ref="DC40:DD40"/>
    <mergeCell ref="DE40:DG40"/>
    <mergeCell ref="CJ39:CO40"/>
    <mergeCell ref="BG39:BL40"/>
    <mergeCell ref="BQ39:BV40"/>
    <mergeCell ref="BZ39:CE40"/>
    <mergeCell ref="AE39:AJ40"/>
    <mergeCell ref="AN39:AS40"/>
    <mergeCell ref="AX39:BC40"/>
    <mergeCell ref="U39:Z40"/>
    <mergeCell ref="BG45:BL46"/>
    <mergeCell ref="BQ45:BV46"/>
    <mergeCell ref="AN45:AS46"/>
    <mergeCell ref="AX45:BC46"/>
    <mergeCell ref="U45:Z46"/>
    <mergeCell ref="AE45:AJ46"/>
    <mergeCell ref="FH43:FJ43"/>
    <mergeCell ref="FL43:FM43"/>
    <mergeCell ref="EE43:EG43"/>
    <mergeCell ref="EI43:EK43"/>
    <mergeCell ref="EO43:EQ43"/>
    <mergeCell ref="ES43:ET43"/>
    <mergeCell ref="EX43:EZ43"/>
    <mergeCell ref="FB43:FD43"/>
    <mergeCell ref="DC43:DE43"/>
    <mergeCell ref="DG43:DI43"/>
    <mergeCell ref="DL43:DN43"/>
    <mergeCell ref="DP43:DR43"/>
    <mergeCell ref="DV43:DX43"/>
    <mergeCell ref="DZ43:EA43"/>
    <mergeCell ref="CS43:CU43"/>
    <mergeCell ref="CW43:CY43"/>
    <mergeCell ref="BQ42:BV43"/>
    <mergeCell ref="BZ42:CE43"/>
    <mergeCell ref="CW45:CW46"/>
    <mergeCell ref="DE45:DE46"/>
    <mergeCell ref="DF45:DF46"/>
    <mergeCell ref="DG45:DG46"/>
    <mergeCell ref="DN45:DN46"/>
    <mergeCell ref="DO45:DO46"/>
    <mergeCell ref="CU45:CU46"/>
    <mergeCell ref="CV45:CV46"/>
    <mergeCell ref="BZ45:CE46"/>
    <mergeCell ref="CJ45:CO46"/>
    <mergeCell ref="DO48:DP48"/>
    <mergeCell ref="DY48:DZ48"/>
    <mergeCell ref="EH48:EI48"/>
    <mergeCell ref="ER48:ES48"/>
    <mergeCell ref="FA48:FB48"/>
    <mergeCell ref="FK48:FL48"/>
    <mergeCell ref="CV48:CW48"/>
    <mergeCell ref="DF48:DG48"/>
    <mergeCell ref="FB45:FB46"/>
    <mergeCell ref="FJ45:FJ46"/>
    <mergeCell ref="FK45:FK46"/>
    <mergeCell ref="FL45:FL46"/>
    <mergeCell ref="EI45:EI46"/>
    <mergeCell ref="EQ45:EQ46"/>
    <mergeCell ref="ER45:ER46"/>
    <mergeCell ref="ES45:ES46"/>
    <mergeCell ref="EZ45:EZ46"/>
    <mergeCell ref="FA45:FA46"/>
    <mergeCell ref="DP45:DP46"/>
    <mergeCell ref="DX45:DX46"/>
    <mergeCell ref="DY45:DY46"/>
    <mergeCell ref="DZ45:DZ46"/>
    <mergeCell ref="EG45:EG46"/>
    <mergeCell ref="EH45:EH46"/>
    <mergeCell ref="AE5:AJ6"/>
    <mergeCell ref="AE7:AJ8"/>
    <mergeCell ref="AE10:AJ11"/>
    <mergeCell ref="AE13:AJ14"/>
    <mergeCell ref="AE21:AJ22"/>
    <mergeCell ref="AE23:AJ24"/>
    <mergeCell ref="B21:G22"/>
    <mergeCell ref="B23:G24"/>
    <mergeCell ref="B26:G27"/>
    <mergeCell ref="L21:Q22"/>
    <mergeCell ref="L23:Q24"/>
    <mergeCell ref="L26:Q27"/>
    <mergeCell ref="B10:G11"/>
    <mergeCell ref="L10:Q11"/>
    <mergeCell ref="U10:Z11"/>
    <mergeCell ref="B7:G8"/>
    <mergeCell ref="L7:Q8"/>
    <mergeCell ref="U7:Z8"/>
    <mergeCell ref="B5:G6"/>
    <mergeCell ref="L5:Q6"/>
    <mergeCell ref="U5:Z6"/>
    <mergeCell ref="B39:G40"/>
    <mergeCell ref="B42:G43"/>
    <mergeCell ref="B45:G46"/>
    <mergeCell ref="L37:Q38"/>
    <mergeCell ref="L39:Q40"/>
    <mergeCell ref="L42:Q43"/>
    <mergeCell ref="L45:Q46"/>
    <mergeCell ref="U21:Z22"/>
    <mergeCell ref="U23:Z24"/>
    <mergeCell ref="U26:Z27"/>
    <mergeCell ref="U29:Z30"/>
    <mergeCell ref="B29:G30"/>
    <mergeCell ref="L29:Q30"/>
    <mergeCell ref="U37:Z38"/>
    <mergeCell ref="AN26:AS27"/>
    <mergeCell ref="AN29:AS30"/>
    <mergeCell ref="AX21:BC22"/>
    <mergeCell ref="AX23:BC24"/>
    <mergeCell ref="AX26:BC27"/>
    <mergeCell ref="AX29:BC30"/>
    <mergeCell ref="AE26:AJ27"/>
    <mergeCell ref="AE29:AJ30"/>
    <mergeCell ref="B37:G38"/>
    <mergeCell ref="AN23:AS24"/>
    <mergeCell ref="AN21:AS22"/>
  </mergeCells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B1" sqref="B1:C6"/>
    </sheetView>
  </sheetViews>
  <sheetFormatPr defaultRowHeight="12.75"/>
  <sheetData>
    <row r="1" spans="1:8" ht="15">
      <c r="A1" s="299">
        <v>5</v>
      </c>
      <c r="B1" s="298" t="s">
        <v>133</v>
      </c>
      <c r="C1" s="74"/>
      <c r="D1" s="371"/>
      <c r="E1" s="372"/>
      <c r="F1" s="303"/>
      <c r="G1" s="303"/>
      <c r="H1" s="373"/>
    </row>
    <row r="2" spans="1:8" ht="15">
      <c r="A2" s="299">
        <v>6</v>
      </c>
      <c r="B2" s="298" t="s">
        <v>46</v>
      </c>
      <c r="C2" s="371"/>
      <c r="D2" s="371"/>
      <c r="E2" s="372"/>
      <c r="F2" s="303"/>
      <c r="G2" s="303"/>
      <c r="H2" s="373"/>
    </row>
    <row r="3" spans="1:8" ht="15">
      <c r="A3" s="299">
        <v>3</v>
      </c>
      <c r="B3" s="298" t="s">
        <v>142</v>
      </c>
      <c r="C3" s="371"/>
      <c r="D3" s="371"/>
      <c r="E3" s="372"/>
      <c r="F3" s="303"/>
      <c r="G3" s="303"/>
      <c r="H3" s="373"/>
    </row>
    <row r="4" spans="1:8" ht="15">
      <c r="A4" s="299">
        <v>4</v>
      </c>
      <c r="B4" s="298" t="s">
        <v>135</v>
      </c>
      <c r="C4" s="371"/>
      <c r="D4" s="371"/>
      <c r="E4" s="372"/>
      <c r="F4" s="303"/>
      <c r="G4" s="303"/>
      <c r="H4" s="373"/>
    </row>
    <row r="5" spans="1:8" ht="15">
      <c r="A5" s="299">
        <v>7</v>
      </c>
      <c r="B5" s="298" t="s">
        <v>152</v>
      </c>
      <c r="C5" s="371"/>
      <c r="D5" s="371"/>
      <c r="E5" s="374"/>
      <c r="F5" s="304"/>
      <c r="G5" s="304"/>
      <c r="H5" s="375"/>
    </row>
    <row r="6" spans="1:8" ht="15">
      <c r="A6" s="299">
        <v>8</v>
      </c>
      <c r="B6" s="298" t="s">
        <v>136</v>
      </c>
      <c r="C6" s="371"/>
      <c r="D6" s="371"/>
      <c r="E6" s="372"/>
      <c r="F6" s="303"/>
      <c r="G6" s="303"/>
      <c r="H6" s="37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17</vt:i4>
      </vt:variant>
    </vt:vector>
  </HeadingPairs>
  <TitlesOfParts>
    <vt:vector size="17" baseType="lpstr">
      <vt:lpstr>Poule A</vt:lpstr>
      <vt:lpstr>Poule B</vt:lpstr>
      <vt:lpstr>2e RONDE &gt;&gt;&gt;</vt:lpstr>
      <vt:lpstr>Finale poule</vt:lpstr>
      <vt:lpstr>Eindstand</vt:lpstr>
      <vt:lpstr>Gele-Rode kaart</vt:lpstr>
      <vt:lpstr>BEGELEIDERS</vt:lpstr>
      <vt:lpstr>Begeleiders kaartjes</vt:lpstr>
      <vt:lpstr>Topscoorder</vt:lpstr>
      <vt:lpstr>Topscoorder totaal</vt:lpstr>
      <vt:lpstr>scheidsrechters</vt:lpstr>
      <vt:lpstr>spelerslijsten</vt:lpstr>
      <vt:lpstr>scheidsrechterkaartjes</vt:lpstr>
      <vt:lpstr>info toernooi</vt:lpstr>
      <vt:lpstr>Blad2</vt:lpstr>
      <vt:lpstr>Blad3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Honingh</dc:creator>
  <cp:lastModifiedBy>Gebruiker</cp:lastModifiedBy>
  <cp:lastPrinted>2013-01-10T11:49:55Z</cp:lastPrinted>
  <dcterms:created xsi:type="dcterms:W3CDTF">1999-03-30T18:22:38Z</dcterms:created>
  <dcterms:modified xsi:type="dcterms:W3CDTF">2013-01-13T18:15:01Z</dcterms:modified>
</cp:coreProperties>
</file>