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m\Documents\TOS\bestuur\2019-2020\"/>
    </mc:Choice>
  </mc:AlternateContent>
  <bookViews>
    <workbookView xWindow="0" yWindow="0" windowWidth="20490" windowHeight="7155" activeTab="1"/>
  </bookViews>
  <sheets>
    <sheet name="Realisatie 18-19" sheetId="2" r:id="rId1"/>
    <sheet name="SL20180630" sheetId="6" r:id="rId2"/>
    <sheet name="Blad2" sheetId="7" r:id="rId3"/>
  </sheets>
  <externalReferences>
    <externalReference r:id="rId4"/>
  </externalReferences>
  <definedNames>
    <definedName name="__bookmark_1">[1]Sheet1!$B$1</definedName>
    <definedName name="__bookmark_2">[1]Sheet1!$D$2</definedName>
    <definedName name="__bookmark_3">[1]Sheet1!$F$3</definedName>
    <definedName name="__bookmark_4">[1]Sheet1!$F$4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2" l="1"/>
  <c r="G22" i="2"/>
  <c r="H49" i="2"/>
  <c r="G49" i="2"/>
  <c r="G54" i="2" s="1"/>
  <c r="G79" i="2" s="1"/>
  <c r="H33" i="2"/>
  <c r="F33" i="2"/>
  <c r="F22" i="2"/>
  <c r="H13" i="2"/>
  <c r="F13" i="2"/>
  <c r="E13" i="2"/>
  <c r="H76" i="2"/>
  <c r="G76" i="2"/>
  <c r="G13" i="2"/>
  <c r="E40" i="2"/>
  <c r="G38" i="2"/>
  <c r="G33" i="2"/>
  <c r="F76" i="2"/>
  <c r="H54" i="2" l="1"/>
  <c r="H79" i="2" s="1"/>
  <c r="F70" i="2"/>
  <c r="F73" i="2"/>
  <c r="E72" i="2" l="1"/>
  <c r="E69" i="2"/>
  <c r="E65" i="2"/>
  <c r="E60" i="2"/>
  <c r="E58" i="2"/>
  <c r="E52" i="2" l="1"/>
  <c r="O65" i="6"/>
  <c r="N52" i="6"/>
  <c r="E45" i="2"/>
  <c r="E46" i="2"/>
  <c r="E47" i="2"/>
  <c r="E48" i="2"/>
  <c r="E44" i="2"/>
  <c r="E49" i="2" s="1"/>
  <c r="E37" i="2"/>
  <c r="E38" i="2" s="1"/>
  <c r="E35" i="2"/>
  <c r="N21" i="6"/>
  <c r="E32" i="2"/>
  <c r="E29" i="2"/>
  <c r="E30" i="2"/>
  <c r="E31" i="2"/>
  <c r="E28" i="2"/>
  <c r="E26" i="2"/>
  <c r="E24" i="2"/>
  <c r="E17" i="2"/>
  <c r="E21" i="2"/>
  <c r="E20" i="2"/>
  <c r="E19" i="2"/>
  <c r="E18" i="2"/>
  <c r="E16" i="2"/>
  <c r="E15" i="2"/>
  <c r="E5" i="2"/>
  <c r="E7" i="2"/>
  <c r="E8" i="2"/>
  <c r="E33" i="2" l="1"/>
  <c r="F63" i="2"/>
  <c r="F49" i="2"/>
  <c r="F54" i="2" l="1"/>
  <c r="E73" i="2"/>
  <c r="E70" i="2"/>
  <c r="E63" i="2"/>
  <c r="E22" i="2"/>
  <c r="E54" i="2" l="1"/>
  <c r="Q65" i="6" s="1"/>
  <c r="F79" i="2"/>
  <c r="E76" i="2"/>
  <c r="E79" i="2" l="1"/>
  <c r="C1" i="7" s="1"/>
</calcChain>
</file>

<file path=xl/sharedStrings.xml><?xml version="1.0" encoding="utf-8"?>
<sst xmlns="http://schemas.openxmlformats.org/spreadsheetml/2006/main" count="558" uniqueCount="112">
  <si>
    <t>LASTEN</t>
  </si>
  <si>
    <t>REALISATIE 15-16</t>
  </si>
  <si>
    <t>BUDGET 16-17</t>
  </si>
  <si>
    <t>REALISATIE 16-17</t>
  </si>
  <si>
    <t>400 - Personeelskosten</t>
  </si>
  <si>
    <t>4075 - Techniektraining jeugd</t>
  </si>
  <si>
    <t>4076 - (Kader)opleidingskosten</t>
  </si>
  <si>
    <t>4080 - Vrijwilligersvergoedingen TC senioren</t>
  </si>
  <si>
    <t>4081 - Vrijwilligersvergoedingen TC jeugd</t>
  </si>
  <si>
    <t>4082 - Vrijwilligersvergoedingen algemeen</t>
  </si>
  <si>
    <t>4090 - Overige kosten vrijwilligers</t>
  </si>
  <si>
    <t>4091 - Kosten interne jeugdtrainers</t>
  </si>
  <si>
    <t xml:space="preserve">4092 - Eindkado  jeugdtrainers </t>
  </si>
  <si>
    <t>4095 - Vrijwilligersfeest</t>
  </si>
  <si>
    <t>410 - Huisvestingskosten</t>
  </si>
  <si>
    <t>4110 - Huur gebouwen</t>
  </si>
  <si>
    <t>4120 - Electra, gas en water</t>
  </si>
  <si>
    <t>4130 - Belastingen gebouwen</t>
  </si>
  <si>
    <t>4140 - Verzekering gebouwen</t>
  </si>
  <si>
    <t>4160 - Beveiliging (bewakingsdienst)</t>
  </si>
  <si>
    <t>4170 - Klein onderhoud</t>
  </si>
  <si>
    <t>4175 - Groot onderhoud</t>
  </si>
  <si>
    <t>420 - Bureaukosten</t>
  </si>
  <si>
    <t>4210 - Kantoorbehoeften</t>
  </si>
  <si>
    <t>4230 - Telefoonkosten</t>
  </si>
  <si>
    <t>4240 - Automatisering / Internet</t>
  </si>
  <si>
    <t>430 - Accommodatiekosten / sportvelden</t>
  </si>
  <si>
    <t>4310 - Huur sportvelden gras</t>
  </si>
  <si>
    <t>4315 - Huur sportvelden kunstgras</t>
  </si>
  <si>
    <t>4320 - Klein onderhoud</t>
  </si>
  <si>
    <t>440 - Wedstrijdkosten</t>
  </si>
  <si>
    <t>4410 - Spelmaterialen</t>
  </si>
  <si>
    <t>4420 - Kledingkosten</t>
  </si>
  <si>
    <t>4450 - Toernooien</t>
  </si>
  <si>
    <t>4470 - Kosten KNVB</t>
  </si>
  <si>
    <t>4490 - Overige wedstrijdkosten</t>
  </si>
  <si>
    <t>450 - Bestuur en commissies</t>
  </si>
  <si>
    <t>4510 - Bestuurskosten</t>
  </si>
  <si>
    <t>480 - Diverse lasten</t>
  </si>
  <si>
    <t>491 - Kantine inkoop</t>
  </si>
  <si>
    <t>4910 - Inkoop drank en etenswaren</t>
  </si>
  <si>
    <t>4911 - Heineken</t>
  </si>
  <si>
    <t>4912 - Makro</t>
  </si>
  <si>
    <t>4913 - Hanos</t>
  </si>
  <si>
    <t>4914 - Urbain Trade</t>
  </si>
  <si>
    <t>492 - Kantinekosten</t>
  </si>
  <si>
    <t>4920 - Schoonmaak Kantine</t>
  </si>
  <si>
    <t>4925 - Afvalverwerking Kantine</t>
  </si>
  <si>
    <t>4970 - Overige kantinekosten</t>
  </si>
  <si>
    <t>4975 - Onderhoud kantine inventaris</t>
  </si>
  <si>
    <t>4976 - Onderhoud kantine</t>
  </si>
  <si>
    <t>9930 - Verschillen/afrondingen</t>
  </si>
  <si>
    <t>Totalen lasten</t>
  </si>
  <si>
    <t>BATEN</t>
  </si>
  <si>
    <t>800 - Contributies</t>
  </si>
  <si>
    <t>8000 - Contributie</t>
  </si>
  <si>
    <t>810 - Entree en sponsorgelden</t>
  </si>
  <si>
    <t>8110 - Sponsorbijdragen</t>
  </si>
  <si>
    <t>8120 - Reclameborden e,d,</t>
  </si>
  <si>
    <t>8190 - Overige sponsoring</t>
  </si>
  <si>
    <t>820 - Acties en loterijen</t>
  </si>
  <si>
    <t>8210 - Nationale lotto</t>
  </si>
  <si>
    <t>8220 - Loterijen/bingo</t>
  </si>
  <si>
    <t>850 - Diverse baten</t>
  </si>
  <si>
    <t>8510 - Verkoop Clubartikelen</t>
  </si>
  <si>
    <t>8520 - Interest</t>
  </si>
  <si>
    <t>8590 - Overige opbrengsten</t>
  </si>
  <si>
    <t>890 - Kantine-inkomsten</t>
  </si>
  <si>
    <t>8910 - Kantineverkopen aan derden</t>
  </si>
  <si>
    <t>Totalen baten</t>
  </si>
  <si>
    <t>Saldo</t>
  </si>
  <si>
    <t>toelichting</t>
  </si>
  <si>
    <t>REALISATIE 17-18</t>
  </si>
  <si>
    <t>1</t>
  </si>
  <si>
    <t>/</t>
  </si>
  <si>
    <t/>
  </si>
  <si>
    <t>990 - Betalingsverschillen</t>
  </si>
  <si>
    <t>8030 - Geeltje van Odenhoven</t>
  </si>
  <si>
    <t>490 - Kantinekosten</t>
  </si>
  <si>
    <t>4470 - Kosten sportbond</t>
  </si>
  <si>
    <t>4260 - BetalingsVerkeer/Abonnementen</t>
  </si>
  <si>
    <t>4091 - Kosten interne juniorentrainers</t>
  </si>
  <si>
    <t>4081 - Vrijwilligersvergoedingen TS  junioren</t>
  </si>
  <si>
    <t>4080 - Vrijwilligersvergoedingen TS senioren</t>
  </si>
  <si>
    <t>4075 - Techniektraining junioren</t>
  </si>
  <si>
    <t>Credit</t>
  </si>
  <si>
    <t>Debet</t>
  </si>
  <si>
    <t>:</t>
  </si>
  <si>
    <t>seizoen 1718</t>
  </si>
  <si>
    <t>Boekjaar</t>
  </si>
  <si>
    <t>TOS-Actief</t>
  </si>
  <si>
    <t>Baten</t>
  </si>
  <si>
    <t>Lasten</t>
  </si>
  <si>
    <t>Winst-verliesrekening</t>
  </si>
  <si>
    <t>BUDGET 18-19</t>
  </si>
  <si>
    <t>4096 - Jeugd/TC Jeugd</t>
  </si>
  <si>
    <t>4531 - Jeugdkamp</t>
  </si>
  <si>
    <t>9940 - Betalingsverschillen contributies</t>
  </si>
  <si>
    <t>,</t>
  </si>
  <si>
    <t>4910 - Inkoop Kantine</t>
  </si>
  <si>
    <t>990 - Betalingsverschillen contributie</t>
  </si>
  <si>
    <t xml:space="preserve"> resultaat</t>
  </si>
  <si>
    <t xml:space="preserve">obligaties </t>
  </si>
  <si>
    <t>REALISATIE 18-19</t>
  </si>
  <si>
    <t>BUDGET 19-20</t>
  </si>
  <si>
    <t>Vrienden van TOS + Jeugactie</t>
  </si>
  <si>
    <t>Burgzorg + Kidsaktief + Subsidie</t>
  </si>
  <si>
    <t xml:space="preserve">kapotte camera's </t>
  </si>
  <si>
    <t xml:space="preserve">Schoonmaakbedrijf </t>
  </si>
  <si>
    <t>Upgrade Kantine</t>
  </si>
  <si>
    <t>Geeltje van Odenhoven afgelopen</t>
  </si>
  <si>
    <t>Nieuwe vaatwasser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</si>
</sst>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[$-409]dd\-mm\-yyyy\,\ hh:mm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sans-serif"/>
    </font>
    <font>
      <b/>
      <sz val="10"/>
      <name val="Arial"/>
      <family val="2"/>
    </font>
    <font>
      <sz val="8"/>
      <color indexed="8"/>
      <name val="sans-serif"/>
    </font>
    <font>
      <sz val="8"/>
      <color indexed="8"/>
      <name val="serif"/>
    </font>
    <font>
      <sz val="10"/>
      <color indexed="8"/>
      <name val="serif"/>
    </font>
    <font>
      <b/>
      <sz val="10"/>
      <color indexed="8"/>
      <name val="sans-serif"/>
    </font>
    <font>
      <b/>
      <sz val="18"/>
      <color indexed="8"/>
      <name val="sans-serif"/>
    </font>
    <font>
      <b/>
      <sz val="12"/>
      <color indexed="8"/>
      <name val="sans-serif"/>
    </font>
    <font>
      <b/>
      <sz val="11"/>
      <color indexed="8"/>
      <name val="sans-serif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5B5D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98">
    <xf numFmtId="0" fontId="0" fillId="0" borderId="0" xfId="0"/>
    <xf numFmtId="0" fontId="3" fillId="2" borderId="1" xfId="1" applyFont="1" applyFill="1" applyBorder="1" applyAlignment="1"/>
    <xf numFmtId="164" fontId="3" fillId="2" borderId="1" xfId="1" applyNumberFormat="1" applyFont="1" applyFill="1" applyBorder="1" applyAlignment="1">
      <alignment horizontal="right"/>
    </xf>
    <xf numFmtId="0" fontId="5" fillId="0" borderId="0" xfId="0" applyFont="1"/>
    <xf numFmtId="0" fontId="3" fillId="3" borderId="0" xfId="2" applyFont="1" applyFill="1" applyBorder="1" applyAlignment="1">
      <alignment vertical="top"/>
    </xf>
    <xf numFmtId="0" fontId="3" fillId="3" borderId="0" xfId="2" applyFont="1" applyFill="1" applyBorder="1" applyAlignment="1">
      <alignment vertical="top" wrapText="1"/>
    </xf>
    <xf numFmtId="164" fontId="3" fillId="3" borderId="0" xfId="2" applyNumberFormat="1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164" fontId="7" fillId="0" borderId="0" xfId="2" applyNumberFormat="1" applyFont="1" applyFill="1" applyBorder="1" applyAlignment="1">
      <alignment horizontal="right" vertical="top" wrapText="1"/>
    </xf>
    <xf numFmtId="0" fontId="7" fillId="0" borderId="0" xfId="2" applyFont="1" applyFill="1" applyBorder="1" applyAlignment="1">
      <alignment vertical="top" wrapText="1"/>
    </xf>
    <xf numFmtId="164" fontId="6" fillId="0" borderId="0" xfId="3" applyNumberFormat="1" applyFont="1" applyFill="1" applyAlignment="1"/>
    <xf numFmtId="164" fontId="7" fillId="0" borderId="2" xfId="2" applyNumberFormat="1" applyFont="1" applyFill="1" applyBorder="1" applyAlignment="1">
      <alignment horizontal="right"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6" fillId="0" borderId="0" xfId="3" applyFont="1" applyFill="1" applyAlignment="1"/>
    <xf numFmtId="164" fontId="3" fillId="0" borderId="3" xfId="2" applyNumberFormat="1" applyFont="1" applyFill="1" applyBorder="1" applyAlignment="1">
      <alignment horizontal="right" vertical="top" wrapText="1"/>
    </xf>
    <xf numFmtId="164" fontId="6" fillId="0" borderId="0" xfId="2" applyNumberFormat="1" applyFont="1" applyFill="1" applyBorder="1" applyAlignment="1">
      <alignment horizontal="right" vertical="top" wrapText="1"/>
    </xf>
    <xf numFmtId="164" fontId="9" fillId="0" borderId="3" xfId="2" applyNumberFormat="1" applyFont="1" applyFill="1" applyBorder="1" applyAlignment="1">
      <alignment horizontal="right" vertical="top" wrapText="1"/>
    </xf>
    <xf numFmtId="0" fontId="6" fillId="0" borderId="0" xfId="3" applyFont="1" applyAlignment="1">
      <alignment vertical="top" wrapText="1"/>
    </xf>
    <xf numFmtId="0" fontId="9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0" fontId="3" fillId="2" borderId="0" xfId="2" applyFont="1" applyFill="1" applyBorder="1" applyAlignment="1">
      <alignment vertical="top" wrapText="1"/>
    </xf>
    <xf numFmtId="164" fontId="3" fillId="2" borderId="0" xfId="2" applyNumberFormat="1" applyFont="1" applyFill="1" applyBorder="1" applyAlignment="1">
      <alignment vertical="top" wrapText="1"/>
    </xf>
    <xf numFmtId="0" fontId="3" fillId="3" borderId="0" xfId="3" applyFont="1" applyFill="1" applyAlignment="1">
      <alignment vertical="top" wrapText="1"/>
    </xf>
    <xf numFmtId="164" fontId="3" fillId="3" borderId="0" xfId="3" applyNumberFormat="1" applyFont="1" applyFill="1" applyAlignment="1">
      <alignment vertical="top" wrapText="1"/>
    </xf>
    <xf numFmtId="0" fontId="6" fillId="0" borderId="0" xfId="3" applyFont="1" applyFill="1" applyAlignment="1">
      <alignment vertical="top" wrapText="1"/>
    </xf>
    <xf numFmtId="0" fontId="7" fillId="0" borderId="0" xfId="3" applyFont="1" applyFill="1" applyAlignment="1">
      <alignment vertical="top" wrapText="1"/>
    </xf>
    <xf numFmtId="164" fontId="7" fillId="0" borderId="0" xfId="3" applyNumberFormat="1" applyFont="1" applyFill="1" applyAlignment="1">
      <alignment horizontal="right" vertical="top" wrapText="1"/>
    </xf>
    <xf numFmtId="164" fontId="7" fillId="0" borderId="0" xfId="3" applyNumberFormat="1" applyFont="1" applyFill="1" applyBorder="1" applyAlignment="1">
      <alignment horizontal="right" vertical="top" wrapText="1"/>
    </xf>
    <xf numFmtId="164" fontId="7" fillId="0" borderId="2" xfId="3" applyNumberFormat="1" applyFont="1" applyFill="1" applyBorder="1" applyAlignment="1">
      <alignment horizontal="right" vertical="top" wrapText="1"/>
    </xf>
    <xf numFmtId="164" fontId="3" fillId="0" borderId="0" xfId="3" applyNumberFormat="1" applyFont="1" applyFill="1" applyAlignment="1">
      <alignment horizontal="right" vertical="top" wrapText="1"/>
    </xf>
    <xf numFmtId="0" fontId="3" fillId="3" borderId="0" xfId="3" applyFont="1" applyFill="1" applyAlignment="1">
      <alignment vertical="top"/>
    </xf>
    <xf numFmtId="164" fontId="3" fillId="0" borderId="3" xfId="3" applyNumberFormat="1" applyFont="1" applyFill="1" applyBorder="1" applyAlignment="1">
      <alignment horizontal="right" vertical="top" wrapText="1"/>
    </xf>
    <xf numFmtId="164" fontId="3" fillId="0" borderId="0" xfId="3" applyNumberFormat="1" applyFont="1" applyFill="1" applyBorder="1" applyAlignment="1">
      <alignment horizontal="right" vertical="top" wrapText="1"/>
    </xf>
    <xf numFmtId="164" fontId="3" fillId="3" borderId="4" xfId="3" applyNumberFormat="1" applyFont="1" applyFill="1" applyBorder="1" applyAlignment="1">
      <alignment vertical="top" wrapText="1"/>
    </xf>
    <xf numFmtId="0" fontId="3" fillId="0" borderId="0" xfId="3" applyFont="1" applyFill="1" applyAlignment="1">
      <alignment vertical="top" wrapText="1"/>
    </xf>
    <xf numFmtId="0" fontId="3" fillId="3" borderId="0" xfId="3" applyFont="1" applyFill="1" applyAlignment="1">
      <alignment horizontal="center" vertical="top" wrapText="1"/>
    </xf>
    <xf numFmtId="164" fontId="3" fillId="3" borderId="0" xfId="3" applyNumberFormat="1" applyFont="1" applyFill="1" applyAlignment="1">
      <alignment horizontal="center" vertical="top" wrapText="1"/>
    </xf>
    <xf numFmtId="164" fontId="9" fillId="0" borderId="0" xfId="3" applyNumberFormat="1" applyFont="1" applyFill="1" applyAlignment="1"/>
    <xf numFmtId="0" fontId="11" fillId="0" borderId="5" xfId="0" applyNumberFormat="1" applyFont="1" applyFill="1" applyBorder="1" applyAlignment="1" applyProtection="1">
      <alignment horizontal="left" vertical="top" wrapText="1"/>
    </xf>
    <xf numFmtId="0" fontId="0" fillId="0" borderId="0" xfId="0" applyFont="1"/>
    <xf numFmtId="164" fontId="0" fillId="0" borderId="0" xfId="0" applyNumberFormat="1"/>
    <xf numFmtId="0" fontId="12" fillId="0" borderId="0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left" vertical="top" wrapText="1"/>
    </xf>
    <xf numFmtId="164" fontId="13" fillId="0" borderId="5" xfId="0" applyNumberFormat="1" applyFont="1" applyFill="1" applyBorder="1" applyAlignment="1" applyProtection="1">
      <alignment horizontal="right" vertical="top" wrapText="1"/>
    </xf>
    <xf numFmtId="164" fontId="8" fillId="0" borderId="0" xfId="0" applyNumberFormat="1" applyFont="1" applyFill="1" applyBorder="1" applyAlignment="1" applyProtection="1">
      <alignment horizontal="right" vertical="top" wrapText="1"/>
    </xf>
    <xf numFmtId="0" fontId="16" fillId="4" borderId="0" xfId="0" applyNumberFormat="1" applyFont="1" applyFill="1" applyBorder="1" applyAlignment="1" applyProtection="1">
      <alignment horizontal="right" vertical="top" wrapText="1"/>
    </xf>
    <xf numFmtId="0" fontId="8" fillId="0" borderId="0" xfId="0" applyNumberFormat="1" applyFont="1" applyFill="1" applyBorder="1" applyAlignment="1" applyProtection="1">
      <alignment horizontal="right" vertical="top" wrapText="1"/>
    </xf>
    <xf numFmtId="0" fontId="13" fillId="0" borderId="5" xfId="0" applyNumberFormat="1" applyFont="1" applyFill="1" applyBorder="1" applyAlignment="1" applyProtection="1">
      <alignment horizontal="right" vertical="top" wrapText="1"/>
    </xf>
    <xf numFmtId="164" fontId="7" fillId="0" borderId="0" xfId="2" quotePrefix="1" applyNumberFormat="1" applyFont="1" applyFill="1" applyBorder="1" applyAlignment="1">
      <alignment horizontal="right" vertical="top" wrapText="1"/>
    </xf>
    <xf numFmtId="0" fontId="7" fillId="0" borderId="2" xfId="2" applyFont="1" applyFill="1" applyBorder="1" applyAlignment="1">
      <alignment vertical="top" wrapText="1"/>
    </xf>
    <xf numFmtId="0" fontId="5" fillId="0" borderId="2" xfId="0" applyFont="1" applyBorder="1"/>
    <xf numFmtId="164" fontId="17" fillId="0" borderId="0" xfId="2" applyNumberFormat="1" applyFont="1" applyFill="1" applyBorder="1" applyAlignment="1">
      <alignment horizontal="right" vertical="top" wrapText="1"/>
    </xf>
    <xf numFmtId="164" fontId="9" fillId="0" borderId="0" xfId="2" applyNumberFormat="1" applyFont="1" applyFill="1" applyBorder="1" applyAlignment="1">
      <alignment horizontal="right" vertical="top" wrapText="1"/>
    </xf>
    <xf numFmtId="164" fontId="3" fillId="0" borderId="0" xfId="2" applyNumberFormat="1" applyFont="1" applyFill="1" applyBorder="1" applyAlignment="1">
      <alignment vertical="top" wrapText="1"/>
    </xf>
    <xf numFmtId="0" fontId="5" fillId="0" borderId="0" xfId="0" applyFont="1" applyFill="1"/>
    <xf numFmtId="164" fontId="3" fillId="0" borderId="2" xfId="2" applyNumberFormat="1" applyFont="1" applyFill="1" applyBorder="1" applyAlignment="1">
      <alignment vertical="top" wrapText="1"/>
    </xf>
    <xf numFmtId="164" fontId="18" fillId="0" borderId="0" xfId="2" applyNumberFormat="1" applyFont="1" applyFill="1" applyBorder="1" applyAlignment="1">
      <alignment vertical="top" wrapText="1"/>
    </xf>
    <xf numFmtId="164" fontId="18" fillId="0" borderId="3" xfId="2" applyNumberFormat="1" applyFont="1" applyFill="1" applyBorder="1" applyAlignment="1">
      <alignment horizontal="right" vertical="top" wrapText="1"/>
    </xf>
    <xf numFmtId="164" fontId="0" fillId="2" borderId="0" xfId="0" applyNumberFormat="1" applyFill="1"/>
    <xf numFmtId="164" fontId="3" fillId="2" borderId="1" xfId="1" applyNumberFormat="1" applyFont="1" applyFill="1" applyBorder="1" applyAlignment="1">
      <alignment horizontal="center"/>
    </xf>
    <xf numFmtId="164" fontId="3" fillId="3" borderId="0" xfId="2" applyNumberFormat="1" applyFont="1" applyFill="1" applyBorder="1" applyAlignment="1">
      <alignment horizontal="center" vertical="top" wrapText="1"/>
    </xf>
    <xf numFmtId="164" fontId="7" fillId="0" borderId="0" xfId="2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64" fontId="6" fillId="0" borderId="0" xfId="3" applyNumberFormat="1" applyFont="1" applyFill="1" applyAlignment="1">
      <alignment horizontal="center"/>
    </xf>
    <xf numFmtId="164" fontId="7" fillId="0" borderId="2" xfId="2" applyNumberFormat="1" applyFont="1" applyFill="1" applyBorder="1" applyAlignment="1">
      <alignment horizontal="center" vertical="top" wrapText="1"/>
    </xf>
    <xf numFmtId="164" fontId="3" fillId="0" borderId="0" xfId="2" applyNumberFormat="1" applyFont="1" applyFill="1" applyBorder="1" applyAlignment="1">
      <alignment horizontal="center" vertical="top" wrapText="1"/>
    </xf>
    <xf numFmtId="164" fontId="9" fillId="0" borderId="0" xfId="2" applyNumberFormat="1" applyFont="1" applyFill="1" applyBorder="1" applyAlignment="1">
      <alignment horizontal="center" vertical="top" wrapText="1"/>
    </xf>
    <xf numFmtId="164" fontId="18" fillId="0" borderId="0" xfId="2" applyNumberFormat="1" applyFont="1" applyFill="1" applyBorder="1" applyAlignment="1">
      <alignment horizontal="center" vertical="top" wrapText="1"/>
    </xf>
    <xf numFmtId="164" fontId="3" fillId="2" borderId="0" xfId="2" applyNumberFormat="1" applyFont="1" applyFill="1" applyBorder="1" applyAlignment="1">
      <alignment horizontal="center" vertical="top" wrapText="1"/>
    </xf>
    <xf numFmtId="164" fontId="3" fillId="0" borderId="0" xfId="3" applyNumberFormat="1" applyFont="1" applyFill="1" applyAlignment="1">
      <alignment horizontal="center" vertical="top" wrapText="1"/>
    </xf>
    <xf numFmtId="164" fontId="7" fillId="0" borderId="2" xfId="3" applyNumberFormat="1" applyFont="1" applyFill="1" applyBorder="1" applyAlignment="1">
      <alignment horizontal="center" vertical="top" wrapText="1"/>
    </xf>
    <xf numFmtId="164" fontId="7" fillId="0" borderId="0" xfId="3" applyNumberFormat="1" applyFont="1" applyFill="1" applyAlignment="1">
      <alignment horizontal="center" vertical="top" wrapText="1"/>
    </xf>
    <xf numFmtId="164" fontId="7" fillId="0" borderId="0" xfId="3" applyNumberFormat="1" applyFont="1" applyFill="1" applyBorder="1" applyAlignment="1">
      <alignment horizontal="center" vertical="top" wrapText="1"/>
    </xf>
    <xf numFmtId="164" fontId="3" fillId="0" borderId="3" xfId="3" applyNumberFormat="1" applyFont="1" applyFill="1" applyBorder="1" applyAlignment="1">
      <alignment horizontal="center" vertical="top" wrapText="1"/>
    </xf>
    <xf numFmtId="164" fontId="3" fillId="0" borderId="0" xfId="3" applyNumberFormat="1" applyFont="1" applyFill="1" applyBorder="1" applyAlignment="1">
      <alignment horizontal="center" vertical="top" wrapText="1"/>
    </xf>
    <xf numFmtId="164" fontId="3" fillId="3" borderId="4" xfId="3" applyNumberFormat="1" applyFont="1" applyFill="1" applyBorder="1" applyAlignment="1">
      <alignment horizontal="center" vertical="top" wrapText="1"/>
    </xf>
    <xf numFmtId="164" fontId="9" fillId="0" borderId="0" xfId="3" applyNumberFormat="1" applyFont="1" applyFill="1" applyAlignment="1">
      <alignment horizontal="center"/>
    </xf>
    <xf numFmtId="164" fontId="18" fillId="0" borderId="0" xfId="2" applyNumberFormat="1" applyFont="1" applyFill="1" applyBorder="1" applyAlignment="1">
      <alignment horizontal="right" vertical="top" wrapText="1"/>
    </xf>
    <xf numFmtId="164" fontId="6" fillId="0" borderId="0" xfId="3" applyNumberFormat="1" applyFont="1" applyFill="1" applyAlignment="1">
      <alignment horizontal="center" vertical="top" wrapText="1"/>
    </xf>
    <xf numFmtId="0" fontId="16" fillId="5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right" vertical="top" wrapText="1"/>
    </xf>
    <xf numFmtId="0" fontId="8" fillId="0" borderId="0" xfId="0" applyNumberFormat="1" applyFont="1" applyFill="1" applyBorder="1" applyAlignment="1" applyProtection="1">
      <alignment horizontal="right" vertical="top" wrapText="1"/>
    </xf>
    <xf numFmtId="0" fontId="14" fillId="0" borderId="6" xfId="0" applyNumberFormat="1" applyFont="1" applyFill="1" applyBorder="1" applyAlignment="1" applyProtection="1">
      <alignment horizontal="left" vertical="top" wrapText="1"/>
    </xf>
    <xf numFmtId="0" fontId="14" fillId="0" borderId="6" xfId="0" applyNumberFormat="1" applyFont="1" applyFill="1" applyBorder="1" applyAlignment="1" applyProtection="1">
      <alignment horizontal="right" vertical="top"/>
    </xf>
    <xf numFmtId="0" fontId="16" fillId="4" borderId="0" xfId="0" applyNumberFormat="1" applyFont="1" applyFill="1" applyBorder="1" applyAlignment="1" applyProtection="1">
      <alignment horizontal="left" vertical="top" wrapText="1"/>
    </xf>
    <xf numFmtId="0" fontId="16" fillId="4" borderId="0" xfId="0" applyNumberFormat="1" applyFont="1" applyFill="1" applyBorder="1" applyAlignment="1" applyProtection="1">
      <alignment horizontal="righ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64" fontId="13" fillId="0" borderId="5" xfId="0" applyNumberFormat="1" applyFont="1" applyFill="1" applyBorder="1" applyAlignment="1" applyProtection="1">
      <alignment horizontal="right" vertical="top" wrapText="1"/>
    </xf>
    <xf numFmtId="0" fontId="13" fillId="0" borderId="5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164" fontId="15" fillId="0" borderId="0" xfId="0" applyNumberFormat="1" applyFont="1" applyFill="1" applyBorder="1" applyAlignment="1" applyProtection="1">
      <alignment horizontal="right" vertical="top" wrapText="1"/>
    </xf>
    <xf numFmtId="165" fontId="10" fillId="0" borderId="5" xfId="0" applyNumberFormat="1" applyFont="1" applyFill="1" applyBorder="1" applyAlignment="1" applyProtection="1">
      <alignment horizontal="left" vertical="top" wrapText="1"/>
    </xf>
    <xf numFmtId="164" fontId="18" fillId="0" borderId="2" xfId="2" applyNumberFormat="1" applyFont="1" applyFill="1" applyBorder="1" applyAlignment="1">
      <alignment vertical="top" wrapText="1"/>
    </xf>
    <xf numFmtId="164" fontId="3" fillId="0" borderId="2" xfId="2" applyNumberFormat="1" applyFont="1" applyFill="1" applyBorder="1" applyAlignment="1">
      <alignment horizontal="center" vertical="top" wrapText="1"/>
    </xf>
    <xf numFmtId="164" fontId="6" fillId="0" borderId="2" xfId="3" applyNumberFormat="1" applyFont="1" applyFill="1" applyBorder="1" applyAlignment="1">
      <alignment horizontal="center"/>
    </xf>
  </cellXfs>
  <cellStyles count="4">
    <cellStyle name="Standaard" xfId="0" builtinId="0"/>
    <cellStyle name="Standaard 2" xfId="3"/>
    <cellStyle name="Standaard 2 2" xfId="2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zoomScale="120" zoomScaleNormal="120" workbookViewId="0">
      <pane xSplit="1" ySplit="1" topLeftCell="E5" activePane="bottomRight" state="frozen"/>
      <selection pane="topRight" activeCell="C1" sqref="C1"/>
      <selection pane="bottomLeft" activeCell="A2" sqref="A2"/>
      <selection pane="bottomRight" activeCell="J17" sqref="J17"/>
    </sheetView>
  </sheetViews>
  <sheetFormatPr defaultColWidth="8.85546875" defaultRowHeight="15"/>
  <cols>
    <col min="1" max="1" width="42.5703125" style="14" customWidth="1"/>
    <col min="2" max="8" width="19" style="11" customWidth="1"/>
    <col min="9" max="9" width="27.42578125" style="64" customWidth="1"/>
    <col min="10" max="16384" width="8.85546875" style="3"/>
  </cols>
  <sheetData>
    <row r="1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72</v>
      </c>
      <c r="F1" s="2" t="s">
        <v>94</v>
      </c>
      <c r="G1" s="2" t="s">
        <v>103</v>
      </c>
      <c r="H1" s="2" t="s">
        <v>104</v>
      </c>
      <c r="I1" s="60" t="s">
        <v>71</v>
      </c>
    </row>
    <row r="2" spans="1:9">
      <c r="A2" s="4" t="s">
        <v>4</v>
      </c>
      <c r="B2" s="6"/>
      <c r="C2" s="6"/>
      <c r="D2" s="6"/>
      <c r="E2" s="6"/>
      <c r="F2" s="6"/>
      <c r="G2" s="6"/>
      <c r="H2" s="6"/>
      <c r="I2" s="61"/>
    </row>
    <row r="3" spans="1:9">
      <c r="A3" s="8" t="s">
        <v>5</v>
      </c>
      <c r="B3" s="9">
        <v>1372</v>
      </c>
      <c r="C3" s="9">
        <v>4000</v>
      </c>
      <c r="D3" s="9">
        <v>1558.2</v>
      </c>
      <c r="E3" s="9">
        <v>2740</v>
      </c>
      <c r="F3" s="9">
        <v>2800</v>
      </c>
      <c r="G3" s="9">
        <v>4558</v>
      </c>
      <c r="H3" s="9">
        <v>4000</v>
      </c>
      <c r="I3" s="62"/>
    </row>
    <row r="4" spans="1:9">
      <c r="A4" s="8" t="s">
        <v>6</v>
      </c>
      <c r="B4" s="9">
        <v>1200</v>
      </c>
      <c r="C4" s="9">
        <v>4500</v>
      </c>
      <c r="D4" s="9">
        <v>1274.8499999999999</v>
      </c>
      <c r="F4" s="11">
        <v>1500</v>
      </c>
      <c r="I4" s="62"/>
    </row>
    <row r="5" spans="1:9">
      <c r="A5" s="8" t="s">
        <v>7</v>
      </c>
      <c r="B5" s="9">
        <v>10750</v>
      </c>
      <c r="C5" s="9">
        <v>11000</v>
      </c>
      <c r="D5" s="9">
        <v>7650</v>
      </c>
      <c r="E5" s="9">
        <f>SL20180630!G6</f>
        <v>1350</v>
      </c>
      <c r="F5" s="9">
        <v>10000</v>
      </c>
      <c r="G5" s="9">
        <v>9082</v>
      </c>
      <c r="H5" s="9">
        <v>10000</v>
      </c>
      <c r="I5" s="63"/>
    </row>
    <row r="6" spans="1:9">
      <c r="A6" s="8" t="s">
        <v>8</v>
      </c>
      <c r="B6" s="9">
        <v>10100</v>
      </c>
      <c r="C6" s="9">
        <v>13000</v>
      </c>
      <c r="D6" s="9">
        <v>8700</v>
      </c>
      <c r="E6" s="9">
        <v>12894.14</v>
      </c>
      <c r="F6" s="9">
        <v>13000</v>
      </c>
      <c r="G6" s="9">
        <v>18222</v>
      </c>
      <c r="H6" s="9">
        <v>18000</v>
      </c>
      <c r="I6" s="62"/>
    </row>
    <row r="7" spans="1:9">
      <c r="A7" s="8" t="s">
        <v>9</v>
      </c>
      <c r="B7" s="9">
        <v>8433.19</v>
      </c>
      <c r="C7" s="9">
        <v>9000</v>
      </c>
      <c r="D7" s="9">
        <v>9539</v>
      </c>
      <c r="E7" s="9">
        <f>SL20180630!G8</f>
        <v>7784.42</v>
      </c>
      <c r="F7" s="9">
        <v>7500</v>
      </c>
      <c r="G7" s="9">
        <v>6329</v>
      </c>
      <c r="H7" s="9">
        <v>7000</v>
      </c>
      <c r="I7" s="62"/>
    </row>
    <row r="8" spans="1:9">
      <c r="A8" s="10" t="s">
        <v>10</v>
      </c>
      <c r="B8" s="9">
        <v>1912.15</v>
      </c>
      <c r="C8" s="9">
        <v>2000</v>
      </c>
      <c r="D8" s="9">
        <v>3128.5</v>
      </c>
      <c r="E8" s="9">
        <f>SL20180630!G9</f>
        <v>5447.21</v>
      </c>
      <c r="F8" s="9">
        <v>4000</v>
      </c>
      <c r="G8" s="9">
        <v>3401</v>
      </c>
      <c r="H8" s="9">
        <v>4000</v>
      </c>
      <c r="I8" s="62"/>
    </row>
    <row r="9" spans="1:9">
      <c r="A9" s="10" t="s">
        <v>11</v>
      </c>
      <c r="B9" s="9">
        <v>2360.5</v>
      </c>
      <c r="C9" s="9">
        <v>4000</v>
      </c>
      <c r="D9" s="9">
        <v>2045</v>
      </c>
      <c r="E9" s="9">
        <v>4122.5</v>
      </c>
      <c r="F9" s="9">
        <v>5000</v>
      </c>
      <c r="G9" s="9">
        <v>880</v>
      </c>
      <c r="H9" s="9">
        <v>1000</v>
      </c>
      <c r="I9" s="62"/>
    </row>
    <row r="10" spans="1:9">
      <c r="A10" s="10" t="s">
        <v>12</v>
      </c>
      <c r="B10" s="9">
        <v>2896.1</v>
      </c>
      <c r="C10" s="9">
        <v>2000</v>
      </c>
      <c r="D10" s="9">
        <v>610.79999999999995</v>
      </c>
      <c r="F10" s="11">
        <v>1000</v>
      </c>
      <c r="G10" s="11">
        <v>600</v>
      </c>
      <c r="H10" s="11">
        <v>1000</v>
      </c>
      <c r="I10" s="62"/>
    </row>
    <row r="11" spans="1:9">
      <c r="A11" s="10" t="s">
        <v>13</v>
      </c>
      <c r="B11" s="49"/>
      <c r="C11" s="49"/>
      <c r="D11" s="9">
        <v>1676.12</v>
      </c>
      <c r="H11" s="11">
        <v>2000</v>
      </c>
    </row>
    <row r="12" spans="1:9">
      <c r="A12" s="50"/>
      <c r="B12" s="51"/>
      <c r="C12" s="51"/>
      <c r="D12" s="51"/>
      <c r="E12" s="12"/>
      <c r="F12" s="12"/>
      <c r="G12" s="12"/>
      <c r="H12" s="12"/>
      <c r="I12" s="65"/>
    </row>
    <row r="13" spans="1:9">
      <c r="A13" s="7"/>
      <c r="B13" s="13">
        <v>39023.94</v>
      </c>
      <c r="C13" s="13">
        <v>49500</v>
      </c>
      <c r="D13" s="13">
        <v>36182.470000000008</v>
      </c>
      <c r="E13" s="13">
        <f>SUM(E3:E12)</f>
        <v>34338.269999999997</v>
      </c>
      <c r="F13" s="13">
        <f>SUM(F3:F12)</f>
        <v>44800</v>
      </c>
      <c r="G13" s="13">
        <f>SUM(G3:G12)</f>
        <v>43072</v>
      </c>
      <c r="H13" s="13">
        <f>SUM(H3:H12)</f>
        <v>47000</v>
      </c>
      <c r="I13" s="66"/>
    </row>
    <row r="14" spans="1:9">
      <c r="A14" s="4" t="s">
        <v>14</v>
      </c>
      <c r="B14" s="6"/>
      <c r="C14" s="6"/>
      <c r="D14" s="6"/>
      <c r="E14" s="6"/>
      <c r="F14" s="6"/>
      <c r="G14" s="6"/>
      <c r="H14" s="6"/>
      <c r="I14" s="61"/>
    </row>
    <row r="15" spans="1:9">
      <c r="A15" s="10" t="s">
        <v>15</v>
      </c>
      <c r="B15" s="9">
        <v>1109</v>
      </c>
      <c r="C15" s="9">
        <v>1150</v>
      </c>
      <c r="D15" s="9">
        <v>1949.58</v>
      </c>
      <c r="E15" s="9">
        <f>SL20180630!G14</f>
        <v>342</v>
      </c>
      <c r="F15" s="9">
        <v>500</v>
      </c>
      <c r="G15" s="9"/>
      <c r="H15" s="9">
        <v>500</v>
      </c>
    </row>
    <row r="16" spans="1:9">
      <c r="A16" s="10" t="s">
        <v>16</v>
      </c>
      <c r="B16" s="9">
        <v>7909.19</v>
      </c>
      <c r="C16" s="9">
        <v>8000</v>
      </c>
      <c r="D16" s="9">
        <v>11449.55</v>
      </c>
      <c r="E16" s="9">
        <f>SL20180630!G15</f>
        <v>12095.18</v>
      </c>
      <c r="F16" s="9">
        <v>10000</v>
      </c>
      <c r="G16" s="9">
        <v>11975</v>
      </c>
      <c r="H16" s="9">
        <v>12000</v>
      </c>
    </row>
    <row r="17" spans="1:10">
      <c r="A17" s="10" t="s">
        <v>17</v>
      </c>
      <c r="B17" s="9">
        <v>652.32000000000005</v>
      </c>
      <c r="C17" s="9">
        <v>1000</v>
      </c>
      <c r="D17" s="9">
        <v>1225.58</v>
      </c>
      <c r="E17" s="52">
        <f>-SL20180630!H16</f>
        <v>-56.86</v>
      </c>
      <c r="F17" s="9">
        <v>1000</v>
      </c>
      <c r="G17" s="9">
        <v>607</v>
      </c>
      <c r="H17" s="9">
        <v>1000</v>
      </c>
      <c r="I17" s="63"/>
    </row>
    <row r="18" spans="1:10">
      <c r="A18" s="10" t="s">
        <v>18</v>
      </c>
      <c r="B18" s="9">
        <v>4010.42</v>
      </c>
      <c r="C18" s="9">
        <v>4500</v>
      </c>
      <c r="D18" s="9">
        <v>3636.24</v>
      </c>
      <c r="E18" s="9">
        <f>SL20180630!G17</f>
        <v>5234.33</v>
      </c>
      <c r="F18" s="9">
        <v>4500</v>
      </c>
      <c r="G18" s="9">
        <v>3543</v>
      </c>
      <c r="H18" s="9">
        <v>4500</v>
      </c>
    </row>
    <row r="19" spans="1:10">
      <c r="A19" s="10" t="s">
        <v>19</v>
      </c>
      <c r="B19" s="9">
        <v>2032.76</v>
      </c>
      <c r="C19" s="9">
        <v>2500</v>
      </c>
      <c r="D19" s="9">
        <v>2533.1799999999998</v>
      </c>
      <c r="E19" s="9">
        <f>SL20180630!G18</f>
        <v>4777.08</v>
      </c>
      <c r="F19" s="9">
        <v>5000</v>
      </c>
      <c r="G19" s="9">
        <v>2275</v>
      </c>
      <c r="H19" s="9">
        <v>4500</v>
      </c>
      <c r="I19" s="64" t="s">
        <v>107</v>
      </c>
    </row>
    <row r="20" spans="1:10">
      <c r="A20" s="10" t="s">
        <v>20</v>
      </c>
      <c r="B20" s="11">
        <v>6097.65</v>
      </c>
      <c r="C20" s="11">
        <v>4000</v>
      </c>
      <c r="D20" s="9">
        <v>6391.68</v>
      </c>
      <c r="E20" s="9" t="str">
        <f>SL20180630!G19</f>
        <v/>
      </c>
      <c r="F20" s="9"/>
      <c r="G20" s="9">
        <v>2039</v>
      </c>
      <c r="H20" s="9"/>
    </row>
    <row r="21" spans="1:10">
      <c r="A21" s="10" t="s">
        <v>21</v>
      </c>
      <c r="B21" s="9">
        <v>5470.01</v>
      </c>
      <c r="C21" s="9">
        <v>6500</v>
      </c>
      <c r="D21" s="9">
        <v>23128.9</v>
      </c>
      <c r="E21" s="9">
        <f>SL20180630!G20</f>
        <v>529.80999999999995</v>
      </c>
      <c r="F21" s="9">
        <v>30000</v>
      </c>
      <c r="G21" s="12">
        <v>34878</v>
      </c>
      <c r="H21" s="12">
        <v>10000</v>
      </c>
      <c r="I21" s="97"/>
      <c r="J21" s="40"/>
    </row>
    <row r="22" spans="1:10">
      <c r="A22" s="7"/>
      <c r="B22" s="15">
        <v>27281.35</v>
      </c>
      <c r="C22" s="15">
        <v>27650</v>
      </c>
      <c r="D22" s="15">
        <v>50314.71</v>
      </c>
      <c r="E22" s="15">
        <f>SUM(E15:E21)</f>
        <v>22921.540000000005</v>
      </c>
      <c r="F22" s="15">
        <f>SUM(F15:F21)</f>
        <v>51000</v>
      </c>
      <c r="G22" s="13">
        <f>SUM(G15:G21)</f>
        <v>55317</v>
      </c>
      <c r="H22" s="13">
        <f>SUM(H15:H21)</f>
        <v>32500</v>
      </c>
    </row>
    <row r="23" spans="1:10">
      <c r="A23" s="5" t="s">
        <v>22</v>
      </c>
      <c r="B23" s="6"/>
      <c r="C23" s="6"/>
      <c r="D23" s="6"/>
      <c r="E23" s="6"/>
      <c r="F23" s="6"/>
      <c r="G23" s="6"/>
      <c r="H23" s="6"/>
      <c r="I23" s="61"/>
    </row>
    <row r="24" spans="1:10">
      <c r="A24" s="7"/>
      <c r="B24" s="13">
        <v>5724.83</v>
      </c>
      <c r="C24" s="13">
        <v>6050</v>
      </c>
      <c r="D24" s="13">
        <v>6580.77</v>
      </c>
      <c r="E24" s="13">
        <f>SL20180630!G27</f>
        <v>6906.75</v>
      </c>
      <c r="F24" s="13">
        <v>5000</v>
      </c>
      <c r="G24" s="13">
        <v>8267</v>
      </c>
      <c r="H24" s="13">
        <v>5000</v>
      </c>
    </row>
    <row r="25" spans="1:10">
      <c r="A25" s="4" t="s">
        <v>26</v>
      </c>
      <c r="B25" s="6"/>
      <c r="C25" s="6"/>
      <c r="D25" s="6"/>
      <c r="E25" s="6"/>
      <c r="F25" s="6"/>
      <c r="G25" s="6"/>
      <c r="H25" s="6"/>
      <c r="I25" s="61"/>
    </row>
    <row r="26" spans="1:10">
      <c r="A26" s="7"/>
      <c r="B26" s="13">
        <v>21449.33</v>
      </c>
      <c r="C26" s="13">
        <v>23000</v>
      </c>
      <c r="D26" s="13">
        <v>16850.18</v>
      </c>
      <c r="E26" s="13">
        <f>SL20180630!G32</f>
        <v>21908.120000000003</v>
      </c>
      <c r="F26" s="13">
        <v>22000</v>
      </c>
      <c r="G26" s="13">
        <v>13649</v>
      </c>
      <c r="H26" s="13">
        <v>14000</v>
      </c>
      <c r="I26" s="63"/>
    </row>
    <row r="27" spans="1:10">
      <c r="A27" s="4" t="s">
        <v>30</v>
      </c>
      <c r="B27" s="6"/>
      <c r="C27" s="6"/>
      <c r="D27" s="6"/>
      <c r="E27" s="6"/>
      <c r="F27" s="6"/>
      <c r="G27" s="6"/>
      <c r="H27" s="6"/>
      <c r="I27" s="61"/>
    </row>
    <row r="28" spans="1:10">
      <c r="A28" s="10" t="s">
        <v>31</v>
      </c>
      <c r="B28" s="9">
        <v>10135.219999999999</v>
      </c>
      <c r="C28" s="9">
        <v>10000</v>
      </c>
      <c r="D28" s="9">
        <v>12026.79</v>
      </c>
      <c r="E28" s="9">
        <f>SL20180630!G34</f>
        <v>10935.85</v>
      </c>
      <c r="F28" s="9">
        <v>12500</v>
      </c>
      <c r="G28" s="9">
        <v>15473</v>
      </c>
      <c r="H28" s="9">
        <v>12500</v>
      </c>
    </row>
    <row r="29" spans="1:10">
      <c r="A29" s="10" t="s">
        <v>32</v>
      </c>
      <c r="B29" s="9">
        <v>10335.950000000001</v>
      </c>
      <c r="C29" s="9">
        <v>10000</v>
      </c>
      <c r="D29" s="9">
        <v>12524.98</v>
      </c>
      <c r="E29" s="9">
        <f>SL20180630!G35</f>
        <v>3346</v>
      </c>
      <c r="F29" s="9">
        <v>5000</v>
      </c>
      <c r="G29" s="9">
        <v>5408</v>
      </c>
      <c r="H29" s="9">
        <v>5000</v>
      </c>
    </row>
    <row r="30" spans="1:10">
      <c r="A30" s="10" t="s">
        <v>33</v>
      </c>
      <c r="B30" s="9"/>
      <c r="C30" s="9"/>
      <c r="D30" s="9"/>
      <c r="E30" s="9">
        <f>SL20180630!G36</f>
        <v>1015.81</v>
      </c>
      <c r="F30" s="9"/>
      <c r="G30" s="9">
        <v>2172</v>
      </c>
      <c r="H30" s="9">
        <v>2000</v>
      </c>
    </row>
    <row r="31" spans="1:10">
      <c r="A31" s="10" t="s">
        <v>34</v>
      </c>
      <c r="B31" s="16">
        <v>16404.03</v>
      </c>
      <c r="C31" s="16">
        <v>17900</v>
      </c>
      <c r="D31" s="9">
        <v>19590.28</v>
      </c>
      <c r="E31" s="9">
        <f>SL20180630!G37</f>
        <v>18160.13</v>
      </c>
      <c r="F31" s="9">
        <v>18000</v>
      </c>
      <c r="G31" s="9">
        <v>17245</v>
      </c>
      <c r="H31" s="9">
        <v>18000</v>
      </c>
    </row>
    <row r="32" spans="1:10">
      <c r="A32" s="10" t="s">
        <v>35</v>
      </c>
      <c r="B32" s="12">
        <v>349</v>
      </c>
      <c r="C32" s="12">
        <v>1000</v>
      </c>
      <c r="D32" s="12">
        <v>2032.1499999999978</v>
      </c>
      <c r="E32" s="12">
        <f>SL20180630!G38</f>
        <v>875.97</v>
      </c>
      <c r="F32" s="12">
        <v>2000</v>
      </c>
      <c r="G32" s="12">
        <v>1258</v>
      </c>
      <c r="H32" s="12">
        <v>2000</v>
      </c>
      <c r="I32" s="97"/>
    </row>
    <row r="33" spans="1:9">
      <c r="A33" s="7"/>
      <c r="B33" s="13">
        <v>41087.479999999996</v>
      </c>
      <c r="C33" s="13">
        <v>43700</v>
      </c>
      <c r="D33" s="13">
        <v>46174.2</v>
      </c>
      <c r="E33" s="13">
        <f>SUM(E28:E32)</f>
        <v>34333.760000000002</v>
      </c>
      <c r="F33" s="13">
        <f>SUM(F28:F32)</f>
        <v>37500</v>
      </c>
      <c r="G33" s="13">
        <f>SUM(G28:G32)</f>
        <v>41556</v>
      </c>
      <c r="H33" s="13">
        <f>SUM(H28:H32)</f>
        <v>39500</v>
      </c>
    </row>
    <row r="34" spans="1:9">
      <c r="A34" s="4" t="s">
        <v>36</v>
      </c>
      <c r="B34" s="6"/>
      <c r="C34" s="6"/>
      <c r="D34" s="6"/>
      <c r="E34" s="6"/>
      <c r="F34" s="6"/>
      <c r="G34" s="6"/>
      <c r="H34" s="6"/>
      <c r="I34" s="61"/>
    </row>
    <row r="35" spans="1:9">
      <c r="A35" s="7"/>
      <c r="B35" s="13">
        <v>1819.54</v>
      </c>
      <c r="C35" s="13">
        <v>2000</v>
      </c>
      <c r="D35" s="13">
        <v>1767.7</v>
      </c>
      <c r="E35" s="13">
        <f>SL20180630!G42</f>
        <v>1358.76</v>
      </c>
      <c r="F35" s="13">
        <v>1000</v>
      </c>
      <c r="G35" s="13">
        <v>1137</v>
      </c>
      <c r="H35" s="13">
        <v>1500</v>
      </c>
      <c r="I35" s="66"/>
    </row>
    <row r="36" spans="1:9">
      <c r="A36" s="5" t="s">
        <v>38</v>
      </c>
      <c r="B36" s="6"/>
      <c r="C36" s="6"/>
      <c r="D36" s="6"/>
      <c r="E36" s="6"/>
      <c r="F36" s="6"/>
      <c r="G36" s="6"/>
      <c r="H36" s="6"/>
      <c r="I36" s="61"/>
    </row>
    <row r="37" spans="1:9">
      <c r="A37" s="10" t="s">
        <v>96</v>
      </c>
      <c r="B37" s="54"/>
      <c r="C37" s="54"/>
      <c r="D37" s="54"/>
      <c r="E37" s="57">
        <f>-SL20180630!H45</f>
        <v>-4071.93</v>
      </c>
      <c r="F37" s="56"/>
      <c r="G37" s="95">
        <v>-2042</v>
      </c>
      <c r="H37" s="95"/>
      <c r="I37" s="96"/>
    </row>
    <row r="38" spans="1:9">
      <c r="A38" s="7"/>
      <c r="B38" s="17">
        <v>264.11</v>
      </c>
      <c r="C38" s="17">
        <v>700</v>
      </c>
      <c r="D38" s="17">
        <v>860.85</v>
      </c>
      <c r="E38" s="58">
        <f>SUM(E37)</f>
        <v>-4071.93</v>
      </c>
      <c r="F38" s="53">
        <v>0</v>
      </c>
      <c r="G38" s="78">
        <f>SUM(G37)</f>
        <v>-2042</v>
      </c>
      <c r="H38" s="53">
        <v>0</v>
      </c>
      <c r="I38" s="67"/>
    </row>
    <row r="39" spans="1:9">
      <c r="A39" s="5" t="s">
        <v>39</v>
      </c>
      <c r="B39" s="6"/>
      <c r="C39" s="6"/>
      <c r="D39" s="6"/>
      <c r="E39" s="6"/>
      <c r="F39" s="6"/>
      <c r="G39" s="6"/>
      <c r="H39" s="6"/>
      <c r="I39" s="61"/>
    </row>
    <row r="40" spans="1:9">
      <c r="A40" s="7" t="s">
        <v>99</v>
      </c>
      <c r="B40" s="13">
        <v>49612.03</v>
      </c>
      <c r="C40" s="13">
        <v>53000</v>
      </c>
      <c r="D40" s="13">
        <v>47314.94</v>
      </c>
      <c r="E40" s="13">
        <f>SL20180630!G59</f>
        <v>40924.269999999997</v>
      </c>
      <c r="F40" s="13">
        <v>40000</v>
      </c>
      <c r="G40" s="13">
        <v>46744</v>
      </c>
      <c r="H40" s="13">
        <v>48000</v>
      </c>
      <c r="I40" s="66"/>
    </row>
    <row r="41" spans="1:9" ht="14.45" hidden="1" customHeight="1">
      <c r="A41" s="5" t="s">
        <v>45</v>
      </c>
      <c r="B41" s="5"/>
      <c r="C41" s="6"/>
      <c r="D41" s="6"/>
      <c r="E41" s="6"/>
      <c r="F41" s="6"/>
      <c r="G41" s="6"/>
      <c r="H41" s="6"/>
      <c r="I41" s="61"/>
    </row>
    <row r="42" spans="1:9" ht="14.45" hidden="1" customHeight="1">
      <c r="A42" s="5"/>
      <c r="B42" s="6"/>
      <c r="C42" s="6"/>
      <c r="D42" s="6"/>
      <c r="E42" s="6"/>
      <c r="F42" s="6"/>
      <c r="G42" s="6"/>
      <c r="H42" s="6"/>
      <c r="I42" s="61"/>
    </row>
    <row r="43" spans="1:9" ht="14.45" customHeight="1">
      <c r="A43" s="5" t="s">
        <v>45</v>
      </c>
      <c r="B43" s="6"/>
      <c r="C43" s="6"/>
      <c r="D43" s="6"/>
      <c r="E43" s="6"/>
      <c r="F43" s="6"/>
      <c r="G43" s="6"/>
      <c r="H43" s="6"/>
      <c r="I43" s="61"/>
    </row>
    <row r="44" spans="1:9">
      <c r="A44" s="8" t="s">
        <v>46</v>
      </c>
      <c r="B44" s="9">
        <v>8271.14</v>
      </c>
      <c r="C44" s="9">
        <v>10000</v>
      </c>
      <c r="D44" s="9">
        <v>5307.55</v>
      </c>
      <c r="E44" s="9">
        <f>SL20180630!G47</f>
        <v>2804.29</v>
      </c>
      <c r="F44" s="9">
        <v>3500</v>
      </c>
      <c r="G44" s="9">
        <v>1869</v>
      </c>
      <c r="H44" s="9">
        <v>16000</v>
      </c>
      <c r="I44" s="62" t="s">
        <v>108</v>
      </c>
    </row>
    <row r="45" spans="1:9">
      <c r="A45" s="8" t="s">
        <v>47</v>
      </c>
      <c r="B45" s="9">
        <v>3872.08</v>
      </c>
      <c r="C45" s="9">
        <v>4000</v>
      </c>
      <c r="D45" s="9">
        <v>4130.96</v>
      </c>
      <c r="E45" s="9">
        <f>SL20180630!G48</f>
        <v>4198.8599999999997</v>
      </c>
      <c r="F45" s="9">
        <v>4500</v>
      </c>
      <c r="G45" s="9">
        <v>5519</v>
      </c>
      <c r="H45" s="9">
        <v>5000</v>
      </c>
      <c r="I45" s="62"/>
    </row>
    <row r="46" spans="1:9">
      <c r="A46" s="8" t="s">
        <v>48</v>
      </c>
      <c r="B46" s="9">
        <v>2744.97</v>
      </c>
      <c r="C46" s="9">
        <v>3000</v>
      </c>
      <c r="D46" s="9">
        <v>4343.93</v>
      </c>
      <c r="E46" s="9">
        <f>SL20180630!G49</f>
        <v>4856.8599999999997</v>
      </c>
      <c r="F46" s="9">
        <v>4000</v>
      </c>
      <c r="G46" s="9">
        <v>4411</v>
      </c>
      <c r="H46" s="9">
        <v>4000</v>
      </c>
      <c r="I46" s="62"/>
    </row>
    <row r="47" spans="1:9" ht="15" customHeight="1">
      <c r="A47" s="18" t="s">
        <v>49</v>
      </c>
      <c r="B47" s="9">
        <v>2412.9699999999998</v>
      </c>
      <c r="C47" s="9">
        <v>8000</v>
      </c>
      <c r="D47" s="9">
        <v>2532.8000000000002</v>
      </c>
      <c r="E47" s="9">
        <f>SL20180630!G50</f>
        <v>19410.46</v>
      </c>
      <c r="F47" s="9">
        <v>2500</v>
      </c>
      <c r="G47" s="9">
        <v>3095</v>
      </c>
      <c r="H47" s="9">
        <v>5000</v>
      </c>
      <c r="I47" s="62" t="s">
        <v>111</v>
      </c>
    </row>
    <row r="48" spans="1:9">
      <c r="A48" s="10" t="s">
        <v>50</v>
      </c>
      <c r="B48" s="12">
        <v>2839.12</v>
      </c>
      <c r="C48" s="12">
        <v>6000</v>
      </c>
      <c r="D48" s="12">
        <v>1667.13</v>
      </c>
      <c r="E48" s="12">
        <f>SL20180630!G51</f>
        <v>16575.71</v>
      </c>
      <c r="F48" s="12">
        <v>2500</v>
      </c>
      <c r="G48" s="12">
        <v>482</v>
      </c>
      <c r="H48" s="12">
        <v>12500</v>
      </c>
      <c r="I48" s="65" t="s">
        <v>109</v>
      </c>
    </row>
    <row r="49" spans="1:10">
      <c r="A49" s="7"/>
      <c r="B49" s="13">
        <v>20140.28</v>
      </c>
      <c r="C49" s="13">
        <v>36500</v>
      </c>
      <c r="D49" s="13">
        <v>17982.37</v>
      </c>
      <c r="E49" s="13">
        <f>SUM(E44:E48)</f>
        <v>47846.179999999993</v>
      </c>
      <c r="F49" s="13">
        <f t="shared" ref="F49" si="0">SUM(F44:F48)</f>
        <v>17000</v>
      </c>
      <c r="G49" s="13">
        <f>SUM(G44:G48)</f>
        <v>15376</v>
      </c>
      <c r="H49" s="13">
        <f>SUM(H44:H48)</f>
        <v>42500</v>
      </c>
      <c r="I49" s="68"/>
    </row>
    <row r="50" spans="1:10">
      <c r="A50" s="7"/>
      <c r="B50" s="13"/>
      <c r="C50" s="13"/>
      <c r="D50" s="13"/>
      <c r="E50" s="13"/>
      <c r="F50" s="13"/>
      <c r="G50" s="13"/>
      <c r="H50" s="13"/>
      <c r="I50" s="66"/>
    </row>
    <row r="51" spans="1:10">
      <c r="A51" s="5" t="s">
        <v>100</v>
      </c>
      <c r="B51" s="6"/>
      <c r="C51" s="6"/>
      <c r="D51" s="6"/>
      <c r="E51" s="6"/>
      <c r="F51" s="6"/>
      <c r="G51" s="6"/>
      <c r="H51" s="6"/>
      <c r="I51" s="61"/>
    </row>
    <row r="52" spans="1:10" s="55" customFormat="1">
      <c r="A52" s="20"/>
      <c r="B52" s="54"/>
      <c r="C52" s="54"/>
      <c r="D52" s="54"/>
      <c r="E52" s="54">
        <f>SL20180630!G63</f>
        <v>4615.3099999999995</v>
      </c>
      <c r="F52" s="54"/>
      <c r="G52" s="54">
        <v>548</v>
      </c>
      <c r="H52" s="54"/>
      <c r="I52" s="66"/>
    </row>
    <row r="53" spans="1:10">
      <c r="A53" s="7"/>
      <c r="B53" s="13"/>
      <c r="C53" s="13"/>
      <c r="D53" s="13"/>
      <c r="E53" s="13"/>
      <c r="F53" s="13"/>
      <c r="G53" s="13"/>
      <c r="H53" s="13"/>
      <c r="I53" s="66"/>
    </row>
    <row r="54" spans="1:10">
      <c r="A54" s="19" t="s">
        <v>52</v>
      </c>
      <c r="B54" s="13">
        <v>206401.74</v>
      </c>
      <c r="C54" s="13">
        <v>242100</v>
      </c>
      <c r="D54" s="13">
        <v>224029.09000000003</v>
      </c>
      <c r="E54" s="13">
        <f>E49+E40+E35+E33+E26+E24+E22+E13+E38+E52</f>
        <v>211081.02999999997</v>
      </c>
      <c r="F54" s="13">
        <f>F49+F40+F35+F33+F26+F24+F22+F13+F38+F52</f>
        <v>218300</v>
      </c>
      <c r="G54" s="13">
        <f>G49+G40+G35+G33+G26+G24+G22+G13+G38+G52</f>
        <v>223624</v>
      </c>
      <c r="H54" s="13">
        <f>H49+H40+H35+H33+H26+H24+H22+H13+H38+H52</f>
        <v>230000</v>
      </c>
      <c r="I54" s="66" t="s">
        <v>98</v>
      </c>
    </row>
    <row r="55" spans="1:10">
      <c r="A55" s="20"/>
      <c r="B55" s="13"/>
      <c r="C55" s="13"/>
      <c r="D55" s="13"/>
      <c r="E55" s="13"/>
      <c r="F55" s="13"/>
      <c r="G55" s="13"/>
      <c r="H55" s="13"/>
      <c r="I55" s="66"/>
    </row>
    <row r="56" spans="1:10">
      <c r="A56" s="21" t="s">
        <v>53</v>
      </c>
      <c r="B56" s="22"/>
      <c r="C56" s="22"/>
      <c r="D56" s="22"/>
      <c r="E56" s="22"/>
      <c r="F56" s="22"/>
      <c r="G56" s="22"/>
      <c r="H56" s="22"/>
      <c r="I56" s="69"/>
    </row>
    <row r="57" spans="1:10">
      <c r="A57" s="23" t="s">
        <v>54</v>
      </c>
      <c r="B57" s="24"/>
      <c r="C57" s="24"/>
      <c r="D57" s="24"/>
      <c r="E57" s="24"/>
      <c r="F57" s="24"/>
      <c r="G57" s="24"/>
      <c r="H57" s="24"/>
      <c r="I57" s="37"/>
      <c r="J57" s="40"/>
    </row>
    <row r="58" spans="1:10" ht="25.5">
      <c r="A58" s="25"/>
      <c r="B58" s="30">
        <v>125331.77</v>
      </c>
      <c r="C58" s="30">
        <v>126500</v>
      </c>
      <c r="D58" s="30">
        <v>155327.48000000001</v>
      </c>
      <c r="E58" s="30">
        <f>SL20180630!H70</f>
        <v>152943.14000000001</v>
      </c>
      <c r="F58" s="30">
        <v>155000</v>
      </c>
      <c r="G58" s="30">
        <v>156028</v>
      </c>
      <c r="H58" s="30">
        <v>130000</v>
      </c>
      <c r="I58" s="79" t="s">
        <v>110</v>
      </c>
    </row>
    <row r="59" spans="1:10">
      <c r="A59" s="31" t="s">
        <v>56</v>
      </c>
      <c r="B59" s="24"/>
      <c r="C59" s="24"/>
      <c r="D59" s="24"/>
      <c r="E59" s="24"/>
      <c r="F59" s="24"/>
      <c r="G59" s="24"/>
      <c r="H59" s="24"/>
      <c r="I59" s="37"/>
    </row>
    <row r="60" spans="1:10">
      <c r="A60" s="26" t="s">
        <v>57</v>
      </c>
      <c r="B60" s="27">
        <v>7516.73</v>
      </c>
      <c r="C60" s="27">
        <v>7500</v>
      </c>
      <c r="D60" s="27">
        <v>5763.68</v>
      </c>
      <c r="E60" s="27">
        <f>SL20180630!H74</f>
        <v>4894.49</v>
      </c>
      <c r="F60" s="27">
        <v>5000</v>
      </c>
      <c r="G60" s="27">
        <v>2595</v>
      </c>
      <c r="H60" s="27">
        <v>8000</v>
      </c>
      <c r="I60" s="64" t="s">
        <v>105</v>
      </c>
    </row>
    <row r="61" spans="1:10">
      <c r="A61" s="26" t="s">
        <v>58</v>
      </c>
      <c r="B61" s="27">
        <v>150.47999999999999</v>
      </c>
      <c r="C61" s="27">
        <v>150</v>
      </c>
    </row>
    <row r="62" spans="1:10">
      <c r="A62" s="26" t="s">
        <v>59</v>
      </c>
      <c r="B62" s="29">
        <v>2250</v>
      </c>
      <c r="C62" s="29"/>
      <c r="D62" s="29"/>
      <c r="E62" s="29"/>
      <c r="F62" s="29"/>
      <c r="G62" s="29"/>
      <c r="H62" s="29"/>
      <c r="I62" s="71"/>
    </row>
    <row r="63" spans="1:10">
      <c r="A63" s="25"/>
      <c r="B63" s="30">
        <v>9917.2099999999991</v>
      </c>
      <c r="C63" s="30">
        <v>7650</v>
      </c>
      <c r="D63" s="30">
        <v>5763.68</v>
      </c>
      <c r="E63" s="30">
        <f>SUM(E60:E62)</f>
        <v>4894.49</v>
      </c>
      <c r="F63" s="30">
        <f>SUM(F60:F62)</f>
        <v>5000</v>
      </c>
      <c r="G63" s="30">
        <v>2595</v>
      </c>
      <c r="H63" s="30">
        <v>8000</v>
      </c>
    </row>
    <row r="64" spans="1:10">
      <c r="A64" s="31" t="s">
        <v>60</v>
      </c>
      <c r="B64" s="24"/>
      <c r="C64" s="24"/>
      <c r="D64" s="24"/>
      <c r="E64" s="24"/>
      <c r="F64" s="24"/>
      <c r="G64" s="24"/>
      <c r="H64" s="24"/>
      <c r="I64" s="37"/>
    </row>
    <row r="65" spans="1:9">
      <c r="A65" s="25"/>
      <c r="B65" s="32">
        <v>793.99</v>
      </c>
      <c r="C65" s="32">
        <v>750</v>
      </c>
      <c r="D65" s="32">
        <v>473.97</v>
      </c>
      <c r="E65" s="32">
        <f>SL20180630!H78</f>
        <v>739.3</v>
      </c>
      <c r="F65" s="32">
        <v>500</v>
      </c>
      <c r="G65" s="33">
        <v>698</v>
      </c>
      <c r="H65" s="33">
        <v>600</v>
      </c>
    </row>
    <row r="66" spans="1:9">
      <c r="A66" s="23" t="s">
        <v>63</v>
      </c>
      <c r="B66" s="24"/>
      <c r="C66" s="24"/>
      <c r="D66" s="24"/>
      <c r="E66" s="24"/>
      <c r="F66" s="24"/>
      <c r="G66" s="24"/>
      <c r="H66" s="24"/>
      <c r="I66" s="37"/>
    </row>
    <row r="67" spans="1:9">
      <c r="A67" s="26" t="s">
        <v>64</v>
      </c>
      <c r="B67" s="27">
        <v>595.78</v>
      </c>
      <c r="C67" s="27">
        <v>500</v>
      </c>
      <c r="D67" s="27">
        <v>201.77999999999997</v>
      </c>
      <c r="E67" s="27"/>
      <c r="F67" s="27"/>
      <c r="G67" s="27"/>
      <c r="H67" s="27"/>
      <c r="I67" s="72"/>
    </row>
    <row r="68" spans="1:9">
      <c r="A68" s="26" t="s">
        <v>65</v>
      </c>
      <c r="B68" s="27">
        <v>1196.1600000000001</v>
      </c>
      <c r="C68" s="27">
        <v>200</v>
      </c>
      <c r="D68" s="27">
        <v>117.7</v>
      </c>
      <c r="E68" s="27"/>
      <c r="F68" s="27"/>
      <c r="G68" s="27"/>
      <c r="H68" s="27"/>
      <c r="I68" s="72"/>
    </row>
    <row r="69" spans="1:9" ht="25.5">
      <c r="A69" s="26" t="s">
        <v>66</v>
      </c>
      <c r="B69" s="27">
        <v>7444</v>
      </c>
      <c r="C69" s="27">
        <v>15000</v>
      </c>
      <c r="D69" s="27">
        <v>3431.52</v>
      </c>
      <c r="E69" s="27">
        <f>SL20180630!H82</f>
        <v>10420.85</v>
      </c>
      <c r="F69" s="27">
        <v>3500</v>
      </c>
      <c r="G69" s="27">
        <v>10805</v>
      </c>
      <c r="H69" s="27">
        <v>12000</v>
      </c>
      <c r="I69" s="72" t="s">
        <v>106</v>
      </c>
    </row>
    <row r="70" spans="1:9">
      <c r="A70" s="25"/>
      <c r="B70" s="32">
        <v>11988.54</v>
      </c>
      <c r="C70" s="32">
        <v>15700</v>
      </c>
      <c r="D70" s="32">
        <v>3751</v>
      </c>
      <c r="E70" s="32">
        <f>SUM(E67:E69)</f>
        <v>10420.85</v>
      </c>
      <c r="F70" s="32">
        <f>SUM(F67:F69)</f>
        <v>3500</v>
      </c>
      <c r="G70" s="33">
        <v>10805</v>
      </c>
      <c r="H70" s="33">
        <v>12000</v>
      </c>
    </row>
    <row r="71" spans="1:9">
      <c r="A71" s="31" t="s">
        <v>67</v>
      </c>
      <c r="B71" s="24"/>
      <c r="C71" s="24"/>
      <c r="D71" s="24"/>
      <c r="E71" s="24"/>
      <c r="F71" s="24"/>
      <c r="G71" s="24"/>
      <c r="H71" s="24"/>
      <c r="I71" s="37"/>
    </row>
    <row r="72" spans="1:9">
      <c r="A72" s="26" t="s">
        <v>68</v>
      </c>
      <c r="B72" s="28">
        <v>104799.36</v>
      </c>
      <c r="C72" s="28">
        <v>95000</v>
      </c>
      <c r="D72" s="28">
        <v>94755.97</v>
      </c>
      <c r="E72" s="28">
        <f>SL20180630!H85</f>
        <v>84912.19</v>
      </c>
      <c r="F72" s="28">
        <v>85000</v>
      </c>
      <c r="G72" s="28">
        <v>92398</v>
      </c>
      <c r="H72" s="28">
        <v>94000</v>
      </c>
      <c r="I72" s="73"/>
    </row>
    <row r="73" spans="1:9">
      <c r="A73" s="25"/>
      <c r="B73" s="32">
        <v>104799.36</v>
      </c>
      <c r="C73" s="32">
        <v>95000</v>
      </c>
      <c r="D73" s="32">
        <v>94755.97</v>
      </c>
      <c r="E73" s="32">
        <f>SUM(E72)</f>
        <v>84912.19</v>
      </c>
      <c r="F73" s="32">
        <f>SUM(F72)</f>
        <v>85000</v>
      </c>
      <c r="G73" s="32">
        <v>92398</v>
      </c>
      <c r="H73" s="32">
        <v>94000</v>
      </c>
      <c r="I73" s="74"/>
    </row>
    <row r="74" spans="1:9">
      <c r="A74" s="25"/>
      <c r="B74" s="33"/>
      <c r="C74" s="33"/>
      <c r="D74" s="33"/>
      <c r="E74" s="33"/>
      <c r="F74" s="33"/>
      <c r="G74" s="33"/>
      <c r="H74" s="33"/>
      <c r="I74" s="75"/>
    </row>
    <row r="75" spans="1:9" ht="15.75" thickBot="1">
      <c r="A75" s="23"/>
      <c r="B75" s="34"/>
      <c r="C75" s="34"/>
      <c r="D75" s="34"/>
      <c r="E75" s="34"/>
      <c r="F75" s="34"/>
      <c r="G75" s="34"/>
      <c r="H75" s="34"/>
      <c r="I75" s="76"/>
    </row>
    <row r="76" spans="1:9">
      <c r="A76" s="35" t="s">
        <v>69</v>
      </c>
      <c r="B76" s="30">
        <v>252830.87</v>
      </c>
      <c r="C76" s="30">
        <v>245600</v>
      </c>
      <c r="D76" s="30">
        <v>260072.1</v>
      </c>
      <c r="E76" s="30">
        <f>E73+E70+E65+E63+E58</f>
        <v>253909.97000000003</v>
      </c>
      <c r="F76" s="30">
        <f>F73+F70+F65+F63+F58</f>
        <v>249000</v>
      </c>
      <c r="G76" s="30">
        <f>G73+G70+G65+G63+G58</f>
        <v>262524</v>
      </c>
      <c r="H76" s="30">
        <f>H73+H70+H65+H63+H58</f>
        <v>244600</v>
      </c>
      <c r="I76" s="70"/>
    </row>
    <row r="77" spans="1:9">
      <c r="A77" s="35"/>
      <c r="B77" s="30"/>
      <c r="C77" s="30"/>
      <c r="D77" s="30"/>
      <c r="E77" s="30"/>
      <c r="F77" s="30"/>
      <c r="G77" s="30"/>
      <c r="H77" s="30"/>
      <c r="I77" s="70"/>
    </row>
    <row r="78" spans="1:9">
      <c r="A78" s="36"/>
      <c r="B78" s="37"/>
      <c r="C78" s="37"/>
      <c r="D78" s="37"/>
      <c r="E78" s="37"/>
      <c r="F78" s="37"/>
      <c r="G78" s="37"/>
      <c r="H78" s="37"/>
      <c r="I78" s="37"/>
    </row>
    <row r="79" spans="1:9">
      <c r="A79" s="35" t="s">
        <v>70</v>
      </c>
      <c r="B79" s="38">
        <v>46429.130000000005</v>
      </c>
      <c r="C79" s="38">
        <v>3500</v>
      </c>
      <c r="D79" s="38">
        <v>36043.00999999998</v>
      </c>
      <c r="E79" s="38">
        <f>E76-E54</f>
        <v>42828.940000000061</v>
      </c>
      <c r="F79" s="38">
        <f>F76-F54</f>
        <v>30700</v>
      </c>
      <c r="G79" s="38">
        <f>G76-G54</f>
        <v>38900</v>
      </c>
      <c r="H79" s="38">
        <f>H76-H54</f>
        <v>14600</v>
      </c>
      <c r="I79" s="77"/>
    </row>
  </sheetData>
  <pageMargins left="0.7" right="0.7" top="0.75" bottom="0.75" header="0.3" footer="0.3"/>
  <pageSetup paperSize="9" scale="51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tabSelected="1" workbookViewId="0">
      <selection activeCell="H65" sqref="H65:K65"/>
    </sheetView>
  </sheetViews>
  <sheetFormatPr defaultRowHeight="15"/>
  <cols>
    <col min="1" max="1" width="5.28515625" customWidth="1"/>
    <col min="2" max="2" width="15.85546875" customWidth="1"/>
    <col min="3" max="4" width="2.5703125" customWidth="1"/>
    <col min="5" max="5" width="10" customWidth="1"/>
    <col min="6" max="6" width="31.42578125" customWidth="1"/>
    <col min="7" max="7" width="15.7109375" customWidth="1"/>
    <col min="8" max="8" width="3.140625" customWidth="1"/>
    <col min="9" max="11" width="4.140625" customWidth="1"/>
    <col min="12" max="12" width="0" hidden="1" customWidth="1"/>
    <col min="14" max="14" width="10.42578125" bestFit="1" customWidth="1"/>
    <col min="15" max="15" width="11.42578125" bestFit="1" customWidth="1"/>
  </cols>
  <sheetData>
    <row r="1" spans="1:11" ht="15" customHeight="1">
      <c r="A1" s="84" t="s">
        <v>93</v>
      </c>
      <c r="B1" s="84"/>
      <c r="C1" s="84"/>
      <c r="D1" s="84"/>
      <c r="E1" s="85" t="s">
        <v>90</v>
      </c>
      <c r="F1" s="85"/>
      <c r="G1" s="85"/>
      <c r="H1" s="85"/>
      <c r="I1" s="85"/>
      <c r="J1" s="85"/>
      <c r="K1" s="85"/>
    </row>
    <row r="2" spans="1:11" ht="15" customHeight="1">
      <c r="A2" s="81" t="s">
        <v>89</v>
      </c>
      <c r="B2" s="81"/>
      <c r="C2" s="42" t="s">
        <v>87</v>
      </c>
      <c r="D2" s="81" t="s">
        <v>88</v>
      </c>
      <c r="E2" s="81"/>
      <c r="F2" s="81"/>
      <c r="G2" s="81"/>
      <c r="H2" s="81"/>
      <c r="I2" s="81"/>
      <c r="J2" s="81"/>
      <c r="K2" s="81"/>
    </row>
    <row r="3" spans="1:11" ht="15" customHeight="1">
      <c r="A3" s="86" t="s">
        <v>92</v>
      </c>
      <c r="B3" s="86"/>
      <c r="C3" s="86"/>
      <c r="D3" s="86"/>
      <c r="E3" s="86"/>
      <c r="F3" s="86"/>
      <c r="G3" s="46" t="s">
        <v>86</v>
      </c>
      <c r="H3" s="87" t="s">
        <v>85</v>
      </c>
      <c r="I3" s="87"/>
      <c r="J3" s="87"/>
      <c r="K3" s="87"/>
    </row>
    <row r="4" spans="1:11" ht="15" customHeight="1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5" customHeight="1">
      <c r="A5" s="42" t="s">
        <v>75</v>
      </c>
      <c r="B5" s="81" t="s">
        <v>84</v>
      </c>
      <c r="C5" s="81"/>
      <c r="D5" s="81"/>
      <c r="E5" s="81"/>
      <c r="F5" s="81"/>
      <c r="G5" s="47" t="s">
        <v>75</v>
      </c>
      <c r="H5" s="82">
        <v>0</v>
      </c>
      <c r="I5" s="82"/>
      <c r="J5" s="82"/>
      <c r="K5" s="82"/>
    </row>
    <row r="6" spans="1:11" ht="15" customHeight="1">
      <c r="A6" s="42" t="s">
        <v>75</v>
      </c>
      <c r="B6" s="81" t="s">
        <v>83</v>
      </c>
      <c r="C6" s="81"/>
      <c r="D6" s="81"/>
      <c r="E6" s="81"/>
      <c r="F6" s="81"/>
      <c r="G6" s="45">
        <v>1350</v>
      </c>
      <c r="H6" s="83" t="s">
        <v>75</v>
      </c>
      <c r="I6" s="83"/>
      <c r="J6" s="83"/>
      <c r="K6" s="83"/>
    </row>
    <row r="7" spans="1:11" ht="15" customHeight="1">
      <c r="A7" s="42" t="s">
        <v>75</v>
      </c>
      <c r="B7" s="81" t="s">
        <v>82</v>
      </c>
      <c r="C7" s="81"/>
      <c r="D7" s="81"/>
      <c r="E7" s="81"/>
      <c r="F7" s="81"/>
      <c r="G7" s="47" t="s">
        <v>75</v>
      </c>
      <c r="H7" s="82">
        <v>0</v>
      </c>
      <c r="I7" s="82"/>
      <c r="J7" s="82"/>
      <c r="K7" s="82"/>
    </row>
    <row r="8" spans="1:11" ht="15" customHeight="1">
      <c r="A8" s="42" t="s">
        <v>75</v>
      </c>
      <c r="B8" s="81" t="s">
        <v>9</v>
      </c>
      <c r="C8" s="81"/>
      <c r="D8" s="81"/>
      <c r="E8" s="81"/>
      <c r="F8" s="81"/>
      <c r="G8" s="45">
        <v>7784.42</v>
      </c>
      <c r="H8" s="83" t="s">
        <v>75</v>
      </c>
      <c r="I8" s="83"/>
      <c r="J8" s="83"/>
      <c r="K8" s="83"/>
    </row>
    <row r="9" spans="1:11" ht="15" customHeight="1">
      <c r="A9" s="42" t="s">
        <v>75</v>
      </c>
      <c r="B9" s="81" t="s">
        <v>10</v>
      </c>
      <c r="C9" s="81"/>
      <c r="D9" s="81"/>
      <c r="E9" s="81"/>
      <c r="F9" s="81"/>
      <c r="G9" s="45">
        <v>5447.21</v>
      </c>
      <c r="H9" s="83" t="s">
        <v>75</v>
      </c>
      <c r="I9" s="83"/>
      <c r="J9" s="83"/>
      <c r="K9" s="83"/>
    </row>
    <row r="10" spans="1:11" ht="15" customHeight="1">
      <c r="A10" s="42" t="s">
        <v>75</v>
      </c>
      <c r="B10" s="81" t="s">
        <v>81</v>
      </c>
      <c r="C10" s="81"/>
      <c r="D10" s="81"/>
      <c r="E10" s="81"/>
      <c r="F10" s="81"/>
      <c r="G10" s="47" t="s">
        <v>75</v>
      </c>
      <c r="H10" s="82">
        <v>0</v>
      </c>
      <c r="I10" s="82"/>
      <c r="J10" s="82"/>
      <c r="K10" s="82"/>
    </row>
    <row r="11" spans="1:11" ht="15" customHeight="1">
      <c r="A11" s="42" t="s">
        <v>75</v>
      </c>
      <c r="B11" s="81" t="s">
        <v>95</v>
      </c>
      <c r="C11" s="81"/>
      <c r="D11" s="81"/>
      <c r="E11" s="81"/>
      <c r="F11" s="81"/>
      <c r="G11" s="45">
        <v>19756.64</v>
      </c>
      <c r="H11" s="83" t="s">
        <v>75</v>
      </c>
      <c r="I11" s="83"/>
      <c r="J11" s="83"/>
      <c r="K11" s="83"/>
    </row>
    <row r="12" spans="1:11" ht="15" customHeight="1">
      <c r="A12" s="42" t="s">
        <v>75</v>
      </c>
      <c r="B12" s="88" t="s">
        <v>75</v>
      </c>
      <c r="C12" s="88"/>
      <c r="D12" s="88"/>
      <c r="E12" s="88"/>
      <c r="F12" s="88"/>
      <c r="G12" s="44">
        <v>34338.270000000004</v>
      </c>
      <c r="H12" s="89">
        <v>0</v>
      </c>
      <c r="I12" s="89"/>
      <c r="J12" s="89"/>
      <c r="K12" s="89"/>
    </row>
    <row r="13" spans="1:11" ht="15" customHeight="1">
      <c r="A13" s="80" t="s">
        <v>14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15" customHeight="1">
      <c r="A14" s="42" t="s">
        <v>75</v>
      </c>
      <c r="B14" s="81" t="s">
        <v>15</v>
      </c>
      <c r="C14" s="81"/>
      <c r="D14" s="81"/>
      <c r="E14" s="81"/>
      <c r="F14" s="81"/>
      <c r="G14" s="45">
        <v>342</v>
      </c>
      <c r="H14" s="83" t="s">
        <v>75</v>
      </c>
      <c r="I14" s="83"/>
      <c r="J14" s="83"/>
      <c r="K14" s="83"/>
    </row>
    <row r="15" spans="1:11" ht="15" customHeight="1">
      <c r="A15" s="42" t="s">
        <v>75</v>
      </c>
      <c r="B15" s="81" t="s">
        <v>16</v>
      </c>
      <c r="C15" s="81"/>
      <c r="D15" s="81"/>
      <c r="E15" s="81"/>
      <c r="F15" s="81"/>
      <c r="G15" s="45">
        <v>12095.18</v>
      </c>
      <c r="H15" s="83" t="s">
        <v>75</v>
      </c>
      <c r="I15" s="83"/>
      <c r="J15" s="83"/>
      <c r="K15" s="83"/>
    </row>
    <row r="16" spans="1:11" ht="15" customHeight="1">
      <c r="A16" s="42" t="s">
        <v>75</v>
      </c>
      <c r="B16" s="81" t="s">
        <v>17</v>
      </c>
      <c r="C16" s="81"/>
      <c r="D16" s="81"/>
      <c r="E16" s="81"/>
      <c r="F16" s="81"/>
      <c r="G16" s="47" t="s">
        <v>75</v>
      </c>
      <c r="H16" s="82">
        <v>56.86</v>
      </c>
      <c r="I16" s="82"/>
      <c r="J16" s="82"/>
      <c r="K16" s="82"/>
    </row>
    <row r="17" spans="1:14" ht="15" customHeight="1">
      <c r="A17" s="42" t="s">
        <v>75</v>
      </c>
      <c r="B17" s="81" t="s">
        <v>18</v>
      </c>
      <c r="C17" s="81"/>
      <c r="D17" s="81"/>
      <c r="E17" s="81"/>
      <c r="F17" s="81"/>
      <c r="G17" s="45">
        <v>5234.33</v>
      </c>
      <c r="H17" s="83" t="s">
        <v>75</v>
      </c>
      <c r="I17" s="83"/>
      <c r="J17" s="83"/>
      <c r="K17" s="83"/>
    </row>
    <row r="18" spans="1:14" ht="15" customHeight="1">
      <c r="A18" s="42" t="s">
        <v>75</v>
      </c>
      <c r="B18" s="81" t="s">
        <v>19</v>
      </c>
      <c r="C18" s="81"/>
      <c r="D18" s="81"/>
      <c r="E18" s="81"/>
      <c r="F18" s="81"/>
      <c r="G18" s="45">
        <v>4777.08</v>
      </c>
      <c r="H18" s="83" t="s">
        <v>75</v>
      </c>
      <c r="I18" s="83"/>
      <c r="J18" s="83"/>
      <c r="K18" s="83"/>
    </row>
    <row r="19" spans="1:14" ht="15" customHeight="1">
      <c r="A19" s="42" t="s">
        <v>75</v>
      </c>
      <c r="B19" s="81" t="s">
        <v>20</v>
      </c>
      <c r="C19" s="81"/>
      <c r="D19" s="81"/>
      <c r="E19" s="81"/>
      <c r="F19" s="81"/>
      <c r="G19" s="47" t="s">
        <v>75</v>
      </c>
      <c r="H19" s="82">
        <v>0</v>
      </c>
      <c r="I19" s="82"/>
      <c r="J19" s="82"/>
      <c r="K19" s="82"/>
    </row>
    <row r="20" spans="1:14" ht="15" customHeight="1">
      <c r="A20" s="42" t="s">
        <v>75</v>
      </c>
      <c r="B20" s="81" t="s">
        <v>21</v>
      </c>
      <c r="C20" s="81"/>
      <c r="D20" s="81"/>
      <c r="E20" s="81"/>
      <c r="F20" s="81"/>
      <c r="G20" s="45">
        <v>529.80999999999995</v>
      </c>
      <c r="H20" s="83" t="s">
        <v>75</v>
      </c>
      <c r="I20" s="83"/>
      <c r="J20" s="83"/>
      <c r="K20" s="83"/>
    </row>
    <row r="21" spans="1:14" ht="15" customHeight="1">
      <c r="A21" s="42" t="s">
        <v>75</v>
      </c>
      <c r="B21" s="88" t="s">
        <v>75</v>
      </c>
      <c r="C21" s="88"/>
      <c r="D21" s="88"/>
      <c r="E21" s="88"/>
      <c r="F21" s="88"/>
      <c r="G21" s="44">
        <v>22978.400000000005</v>
      </c>
      <c r="H21" s="89">
        <v>56.86</v>
      </c>
      <c r="I21" s="89"/>
      <c r="J21" s="89"/>
      <c r="K21" s="89"/>
      <c r="N21" s="41">
        <f>G21-H21</f>
        <v>22921.540000000005</v>
      </c>
    </row>
    <row r="22" spans="1:14" ht="15" customHeight="1">
      <c r="A22" s="80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4" ht="15" customHeight="1">
      <c r="A23" s="42" t="s">
        <v>75</v>
      </c>
      <c r="B23" s="81" t="s">
        <v>23</v>
      </c>
      <c r="C23" s="81"/>
      <c r="D23" s="81"/>
      <c r="E23" s="81"/>
      <c r="F23" s="81"/>
      <c r="G23" s="45">
        <v>265.81</v>
      </c>
      <c r="H23" s="83" t="s">
        <v>75</v>
      </c>
      <c r="I23" s="83"/>
      <c r="J23" s="83"/>
      <c r="K23" s="83"/>
    </row>
    <row r="24" spans="1:14" ht="15" customHeight="1">
      <c r="A24" s="42" t="s">
        <v>75</v>
      </c>
      <c r="B24" s="81" t="s">
        <v>24</v>
      </c>
      <c r="C24" s="81"/>
      <c r="D24" s="81"/>
      <c r="E24" s="81"/>
      <c r="F24" s="81"/>
      <c r="G24" s="45">
        <v>495.5</v>
      </c>
      <c r="H24" s="83" t="s">
        <v>75</v>
      </c>
      <c r="I24" s="83"/>
      <c r="J24" s="83"/>
      <c r="K24" s="83"/>
    </row>
    <row r="25" spans="1:14" ht="15" customHeight="1">
      <c r="A25" s="42" t="s">
        <v>75</v>
      </c>
      <c r="B25" s="81" t="s">
        <v>25</v>
      </c>
      <c r="C25" s="81"/>
      <c r="D25" s="81"/>
      <c r="E25" s="81"/>
      <c r="F25" s="81"/>
      <c r="G25" s="45">
        <v>2255.79</v>
      </c>
      <c r="H25" s="83" t="s">
        <v>75</v>
      </c>
      <c r="I25" s="83"/>
      <c r="J25" s="83"/>
      <c r="K25" s="83"/>
    </row>
    <row r="26" spans="1:14" ht="15" customHeight="1">
      <c r="A26" s="42" t="s">
        <v>75</v>
      </c>
      <c r="B26" s="81" t="s">
        <v>80</v>
      </c>
      <c r="C26" s="81"/>
      <c r="D26" s="81"/>
      <c r="E26" s="81"/>
      <c r="F26" s="81"/>
      <c r="G26" s="45">
        <v>3889.65</v>
      </c>
      <c r="H26" s="83" t="s">
        <v>75</v>
      </c>
      <c r="I26" s="83"/>
      <c r="J26" s="83"/>
      <c r="K26" s="83"/>
    </row>
    <row r="27" spans="1:14" ht="15" customHeight="1">
      <c r="A27" s="42" t="s">
        <v>75</v>
      </c>
      <c r="B27" s="88" t="s">
        <v>75</v>
      </c>
      <c r="C27" s="88"/>
      <c r="D27" s="88"/>
      <c r="E27" s="88"/>
      <c r="F27" s="88"/>
      <c r="G27" s="44">
        <v>6906.75</v>
      </c>
      <c r="H27" s="90" t="s">
        <v>75</v>
      </c>
      <c r="I27" s="90"/>
      <c r="J27" s="90"/>
      <c r="K27" s="90"/>
    </row>
    <row r="28" spans="1:14" ht="15" customHeight="1">
      <c r="A28" s="80" t="s">
        <v>26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1:14" ht="15" customHeight="1">
      <c r="A29" s="42" t="s">
        <v>75</v>
      </c>
      <c r="B29" s="81" t="s">
        <v>27</v>
      </c>
      <c r="C29" s="81"/>
      <c r="D29" s="81"/>
      <c r="E29" s="81"/>
      <c r="F29" s="81"/>
      <c r="G29" s="45">
        <v>3884.24</v>
      </c>
      <c r="H29" s="83" t="s">
        <v>75</v>
      </c>
      <c r="I29" s="83"/>
      <c r="J29" s="83"/>
      <c r="K29" s="83"/>
    </row>
    <row r="30" spans="1:14" ht="15" customHeight="1">
      <c r="A30" s="42" t="s">
        <v>75</v>
      </c>
      <c r="B30" s="81" t="s">
        <v>28</v>
      </c>
      <c r="C30" s="81"/>
      <c r="D30" s="81"/>
      <c r="E30" s="81"/>
      <c r="F30" s="81"/>
      <c r="G30" s="45">
        <v>18023.88</v>
      </c>
      <c r="H30" s="83" t="s">
        <v>75</v>
      </c>
      <c r="I30" s="83"/>
      <c r="J30" s="83"/>
      <c r="K30" s="83"/>
    </row>
    <row r="31" spans="1:14" ht="15" customHeight="1">
      <c r="A31" s="42" t="s">
        <v>75</v>
      </c>
      <c r="B31" s="81" t="s">
        <v>29</v>
      </c>
      <c r="C31" s="81"/>
      <c r="D31" s="81"/>
      <c r="E31" s="81"/>
      <c r="F31" s="81"/>
      <c r="G31" s="47" t="s">
        <v>75</v>
      </c>
      <c r="H31" s="82">
        <v>0</v>
      </c>
      <c r="I31" s="82"/>
      <c r="J31" s="82"/>
      <c r="K31" s="82"/>
    </row>
    <row r="32" spans="1:14" ht="15" customHeight="1">
      <c r="A32" s="42" t="s">
        <v>75</v>
      </c>
      <c r="B32" s="88" t="s">
        <v>75</v>
      </c>
      <c r="C32" s="88"/>
      <c r="D32" s="88"/>
      <c r="E32" s="88"/>
      <c r="F32" s="88"/>
      <c r="G32" s="44">
        <v>21908.120000000003</v>
      </c>
      <c r="H32" s="89">
        <v>0</v>
      </c>
      <c r="I32" s="89"/>
      <c r="J32" s="89"/>
      <c r="K32" s="89"/>
    </row>
    <row r="33" spans="1:11" ht="15" customHeight="1">
      <c r="A33" s="80" t="s">
        <v>30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15" customHeight="1">
      <c r="A34" s="42" t="s">
        <v>75</v>
      </c>
      <c r="B34" s="81" t="s">
        <v>31</v>
      </c>
      <c r="C34" s="81"/>
      <c r="D34" s="81"/>
      <c r="E34" s="81"/>
      <c r="F34" s="81"/>
      <c r="G34" s="45">
        <v>10935.85</v>
      </c>
      <c r="H34" s="83" t="s">
        <v>75</v>
      </c>
      <c r="I34" s="83"/>
      <c r="J34" s="83"/>
      <c r="K34" s="83"/>
    </row>
    <row r="35" spans="1:11" ht="15" customHeight="1">
      <c r="A35" s="42" t="s">
        <v>75</v>
      </c>
      <c r="B35" s="81" t="s">
        <v>32</v>
      </c>
      <c r="C35" s="81"/>
      <c r="D35" s="81"/>
      <c r="E35" s="81"/>
      <c r="F35" s="81"/>
      <c r="G35" s="45">
        <v>3346</v>
      </c>
      <c r="H35" s="83" t="s">
        <v>75</v>
      </c>
      <c r="I35" s="83"/>
      <c r="J35" s="83"/>
      <c r="K35" s="83"/>
    </row>
    <row r="36" spans="1:11" ht="15" customHeight="1">
      <c r="A36" s="42" t="s">
        <v>75</v>
      </c>
      <c r="B36" s="81" t="s">
        <v>33</v>
      </c>
      <c r="C36" s="81"/>
      <c r="D36" s="81"/>
      <c r="E36" s="81"/>
      <c r="F36" s="81"/>
      <c r="G36" s="45">
        <v>1015.81</v>
      </c>
      <c r="H36" s="83" t="s">
        <v>75</v>
      </c>
      <c r="I36" s="83"/>
      <c r="J36" s="83"/>
      <c r="K36" s="83"/>
    </row>
    <row r="37" spans="1:11" ht="15" customHeight="1">
      <c r="A37" s="42" t="s">
        <v>75</v>
      </c>
      <c r="B37" s="81" t="s">
        <v>79</v>
      </c>
      <c r="C37" s="81"/>
      <c r="D37" s="81"/>
      <c r="E37" s="81"/>
      <c r="F37" s="81"/>
      <c r="G37" s="45">
        <v>18160.13</v>
      </c>
      <c r="H37" s="83" t="s">
        <v>75</v>
      </c>
      <c r="I37" s="83"/>
      <c r="J37" s="83"/>
      <c r="K37" s="83"/>
    </row>
    <row r="38" spans="1:11" ht="15" customHeight="1">
      <c r="A38" s="42" t="s">
        <v>75</v>
      </c>
      <c r="B38" s="81" t="s">
        <v>35</v>
      </c>
      <c r="C38" s="81"/>
      <c r="D38" s="81"/>
      <c r="E38" s="81"/>
      <c r="F38" s="81"/>
      <c r="G38" s="45">
        <v>875.97</v>
      </c>
      <c r="H38" s="83" t="s">
        <v>75</v>
      </c>
      <c r="I38" s="83"/>
      <c r="J38" s="83"/>
      <c r="K38" s="83"/>
    </row>
    <row r="39" spans="1:11" ht="15" customHeight="1">
      <c r="A39" s="42" t="s">
        <v>75</v>
      </c>
      <c r="B39" s="88" t="s">
        <v>75</v>
      </c>
      <c r="C39" s="88"/>
      <c r="D39" s="88"/>
      <c r="E39" s="88"/>
      <c r="F39" s="88"/>
      <c r="G39" s="44">
        <v>34333.760000000002</v>
      </c>
      <c r="H39" s="90" t="s">
        <v>75</v>
      </c>
      <c r="I39" s="90"/>
      <c r="J39" s="90"/>
      <c r="K39" s="90"/>
    </row>
    <row r="40" spans="1:11" ht="15" customHeight="1">
      <c r="A40" s="80" t="s">
        <v>36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ht="15" customHeight="1">
      <c r="A41" s="42" t="s">
        <v>75</v>
      </c>
      <c r="B41" s="81" t="s">
        <v>37</v>
      </c>
      <c r="C41" s="81"/>
      <c r="D41" s="81"/>
      <c r="E41" s="81"/>
      <c r="F41" s="81"/>
      <c r="G41" s="45">
        <v>1358.76</v>
      </c>
      <c r="H41" s="83" t="s">
        <v>75</v>
      </c>
      <c r="I41" s="83"/>
      <c r="J41" s="83"/>
      <c r="K41" s="83"/>
    </row>
    <row r="42" spans="1:11" ht="15" customHeight="1">
      <c r="A42" s="42" t="s">
        <v>75</v>
      </c>
      <c r="B42" s="88" t="s">
        <v>75</v>
      </c>
      <c r="C42" s="88"/>
      <c r="D42" s="88"/>
      <c r="E42" s="88"/>
      <c r="F42" s="88"/>
      <c r="G42" s="44">
        <v>1358.76</v>
      </c>
      <c r="H42" s="90" t="s">
        <v>75</v>
      </c>
      <c r="I42" s="90"/>
      <c r="J42" s="90"/>
      <c r="K42" s="90"/>
    </row>
    <row r="43" spans="1:11" ht="15" customHeight="1">
      <c r="A43" s="80" t="s">
        <v>38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5" customHeight="1">
      <c r="A44" s="42" t="s">
        <v>75</v>
      </c>
      <c r="B44" s="81" t="s">
        <v>96</v>
      </c>
      <c r="C44" s="81"/>
      <c r="D44" s="81"/>
      <c r="E44" s="81"/>
      <c r="F44" s="81"/>
      <c r="G44" s="47" t="s">
        <v>75</v>
      </c>
      <c r="H44" s="82">
        <v>4071.93</v>
      </c>
      <c r="I44" s="82"/>
      <c r="J44" s="82"/>
      <c r="K44" s="82"/>
    </row>
    <row r="45" spans="1:11" ht="15" customHeight="1">
      <c r="A45" s="42" t="s">
        <v>75</v>
      </c>
      <c r="B45" s="88" t="s">
        <v>75</v>
      </c>
      <c r="C45" s="88"/>
      <c r="D45" s="88"/>
      <c r="E45" s="88"/>
      <c r="F45" s="88"/>
      <c r="G45" s="48" t="s">
        <v>75</v>
      </c>
      <c r="H45" s="89">
        <v>4071.93</v>
      </c>
      <c r="I45" s="89"/>
      <c r="J45" s="89"/>
      <c r="K45" s="89"/>
    </row>
    <row r="46" spans="1:11" ht="15" customHeight="1">
      <c r="A46" s="80" t="s">
        <v>78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1:11" ht="15" customHeight="1">
      <c r="A47" s="42" t="s">
        <v>75</v>
      </c>
      <c r="B47" s="81" t="s">
        <v>46</v>
      </c>
      <c r="C47" s="81"/>
      <c r="D47" s="81"/>
      <c r="E47" s="81"/>
      <c r="F47" s="81"/>
      <c r="G47" s="45">
        <v>2804.29</v>
      </c>
      <c r="H47" s="83" t="s">
        <v>75</v>
      </c>
      <c r="I47" s="83"/>
      <c r="J47" s="83"/>
      <c r="K47" s="83"/>
    </row>
    <row r="48" spans="1:11" ht="15" customHeight="1">
      <c r="A48" s="42" t="s">
        <v>75</v>
      </c>
      <c r="B48" s="81" t="s">
        <v>47</v>
      </c>
      <c r="C48" s="81"/>
      <c r="D48" s="81"/>
      <c r="E48" s="81"/>
      <c r="F48" s="81"/>
      <c r="G48" s="45">
        <v>4198.8599999999997</v>
      </c>
      <c r="H48" s="83" t="s">
        <v>75</v>
      </c>
      <c r="I48" s="83"/>
      <c r="J48" s="83"/>
      <c r="K48" s="83"/>
    </row>
    <row r="49" spans="1:14" ht="15" customHeight="1">
      <c r="A49" s="42" t="s">
        <v>75</v>
      </c>
      <c r="B49" s="81" t="s">
        <v>48</v>
      </c>
      <c r="C49" s="81"/>
      <c r="D49" s="81"/>
      <c r="E49" s="81"/>
      <c r="F49" s="81"/>
      <c r="G49" s="45">
        <v>4856.8599999999997</v>
      </c>
      <c r="H49" s="83" t="s">
        <v>75</v>
      </c>
      <c r="I49" s="83"/>
      <c r="J49" s="83"/>
      <c r="K49" s="83"/>
    </row>
    <row r="50" spans="1:14" ht="15" customHeight="1">
      <c r="A50" s="42" t="s">
        <v>75</v>
      </c>
      <c r="B50" s="81" t="s">
        <v>49</v>
      </c>
      <c r="C50" s="81"/>
      <c r="D50" s="81"/>
      <c r="E50" s="81"/>
      <c r="F50" s="81"/>
      <c r="G50" s="45">
        <v>19410.46</v>
      </c>
      <c r="H50" s="83" t="s">
        <v>75</v>
      </c>
      <c r="I50" s="83"/>
      <c r="J50" s="83"/>
      <c r="K50" s="83"/>
    </row>
    <row r="51" spans="1:14" ht="15" customHeight="1">
      <c r="A51" s="42" t="s">
        <v>75</v>
      </c>
      <c r="B51" s="81" t="s">
        <v>50</v>
      </c>
      <c r="C51" s="81"/>
      <c r="D51" s="81"/>
      <c r="E51" s="81"/>
      <c r="F51" s="81"/>
      <c r="G51" s="45">
        <v>16575.71</v>
      </c>
      <c r="H51" s="83" t="s">
        <v>75</v>
      </c>
      <c r="I51" s="83"/>
      <c r="J51" s="83"/>
      <c r="K51" s="83"/>
    </row>
    <row r="52" spans="1:14" ht="15" customHeight="1">
      <c r="A52" s="42" t="s">
        <v>75</v>
      </c>
      <c r="B52" s="88" t="s">
        <v>75</v>
      </c>
      <c r="C52" s="88"/>
      <c r="D52" s="88"/>
      <c r="E52" s="88"/>
      <c r="F52" s="88"/>
      <c r="G52" s="44">
        <v>47846.179999999993</v>
      </c>
      <c r="H52" s="90" t="s">
        <v>75</v>
      </c>
      <c r="I52" s="90"/>
      <c r="J52" s="90"/>
      <c r="K52" s="90"/>
      <c r="N52" s="41">
        <f>G52+G59</f>
        <v>88770.449999999983</v>
      </c>
    </row>
    <row r="53" spans="1:14" ht="15" customHeight="1">
      <c r="A53" s="80" t="s">
        <v>39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</row>
    <row r="54" spans="1:14" ht="15" customHeight="1">
      <c r="A54" s="42" t="s">
        <v>75</v>
      </c>
      <c r="B54" s="81" t="s">
        <v>40</v>
      </c>
      <c r="C54" s="81"/>
      <c r="D54" s="81"/>
      <c r="E54" s="81"/>
      <c r="F54" s="81"/>
      <c r="G54" s="45">
        <v>13868.62</v>
      </c>
      <c r="H54" s="83" t="s">
        <v>75</v>
      </c>
      <c r="I54" s="83"/>
      <c r="J54" s="83"/>
      <c r="K54" s="83"/>
    </row>
    <row r="55" spans="1:14" ht="15" customHeight="1">
      <c r="A55" s="42" t="s">
        <v>75</v>
      </c>
      <c r="B55" s="81" t="s">
        <v>41</v>
      </c>
      <c r="C55" s="81"/>
      <c r="D55" s="81"/>
      <c r="E55" s="81"/>
      <c r="F55" s="81"/>
      <c r="G55" s="45">
        <v>24364.91</v>
      </c>
      <c r="H55" s="83" t="s">
        <v>75</v>
      </c>
      <c r="I55" s="83"/>
      <c r="J55" s="83"/>
      <c r="K55" s="83"/>
    </row>
    <row r="56" spans="1:14" ht="15" customHeight="1">
      <c r="A56" s="42" t="s">
        <v>75</v>
      </c>
      <c r="B56" s="81" t="s">
        <v>42</v>
      </c>
      <c r="C56" s="81"/>
      <c r="D56" s="81"/>
      <c r="E56" s="81"/>
      <c r="F56" s="81"/>
      <c r="G56" s="47" t="s">
        <v>75</v>
      </c>
      <c r="H56" s="82">
        <v>0</v>
      </c>
      <c r="I56" s="82"/>
      <c r="J56" s="82"/>
      <c r="K56" s="82"/>
    </row>
    <row r="57" spans="1:14" ht="15" customHeight="1">
      <c r="A57" s="42" t="s">
        <v>75</v>
      </c>
      <c r="B57" s="81" t="s">
        <v>43</v>
      </c>
      <c r="C57" s="81"/>
      <c r="D57" s="81"/>
      <c r="E57" s="81"/>
      <c r="F57" s="81"/>
      <c r="G57" s="47" t="s">
        <v>75</v>
      </c>
      <c r="H57" s="82">
        <v>0</v>
      </c>
      <c r="I57" s="82"/>
      <c r="J57" s="82"/>
      <c r="K57" s="82"/>
    </row>
    <row r="58" spans="1:14" ht="15" customHeight="1">
      <c r="A58" s="42" t="s">
        <v>75</v>
      </c>
      <c r="B58" s="81" t="s">
        <v>44</v>
      </c>
      <c r="C58" s="81"/>
      <c r="D58" s="81"/>
      <c r="E58" s="81"/>
      <c r="F58" s="81"/>
      <c r="G58" s="45">
        <v>2690.74</v>
      </c>
      <c r="H58" s="83" t="s">
        <v>75</v>
      </c>
      <c r="I58" s="83"/>
      <c r="J58" s="83"/>
      <c r="K58" s="83"/>
    </row>
    <row r="59" spans="1:14" ht="15" customHeight="1">
      <c r="A59" s="42" t="s">
        <v>75</v>
      </c>
      <c r="B59" s="88" t="s">
        <v>75</v>
      </c>
      <c r="C59" s="88"/>
      <c r="D59" s="88"/>
      <c r="E59" s="88"/>
      <c r="F59" s="88"/>
      <c r="G59" s="44">
        <v>40924.269999999997</v>
      </c>
      <c r="H59" s="89">
        <v>0</v>
      </c>
      <c r="I59" s="89"/>
      <c r="J59" s="89"/>
      <c r="K59" s="89"/>
    </row>
    <row r="60" spans="1:14" ht="15" customHeight="1">
      <c r="A60" s="80" t="s">
        <v>76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</row>
    <row r="61" spans="1:14" ht="15" customHeight="1">
      <c r="A61" s="42" t="s">
        <v>75</v>
      </c>
      <c r="B61" s="81" t="s">
        <v>51</v>
      </c>
      <c r="C61" s="81"/>
      <c r="D61" s="81"/>
      <c r="E61" s="81"/>
      <c r="F61" s="81"/>
      <c r="G61" s="45">
        <v>148.24</v>
      </c>
      <c r="H61" s="83" t="s">
        <v>75</v>
      </c>
      <c r="I61" s="83"/>
      <c r="J61" s="83"/>
      <c r="K61" s="83"/>
    </row>
    <row r="62" spans="1:14" ht="15" customHeight="1">
      <c r="A62" s="42" t="s">
        <v>75</v>
      </c>
      <c r="B62" s="81" t="s">
        <v>97</v>
      </c>
      <c r="C62" s="81"/>
      <c r="D62" s="81"/>
      <c r="E62" s="81"/>
      <c r="F62" s="81"/>
      <c r="G62" s="45">
        <v>4467.07</v>
      </c>
      <c r="H62" s="83" t="s">
        <v>75</v>
      </c>
      <c r="I62" s="83"/>
      <c r="J62" s="83"/>
      <c r="K62" s="83"/>
    </row>
    <row r="63" spans="1:14" ht="15" customHeight="1">
      <c r="A63" s="42" t="s">
        <v>75</v>
      </c>
      <c r="B63" s="88" t="s">
        <v>75</v>
      </c>
      <c r="C63" s="88"/>
      <c r="D63" s="88"/>
      <c r="E63" s="88"/>
      <c r="F63" s="88"/>
      <c r="G63" s="44">
        <v>4615.3099999999995</v>
      </c>
      <c r="H63" s="90" t="s">
        <v>75</v>
      </c>
      <c r="I63" s="90"/>
      <c r="J63" s="90"/>
      <c r="K63" s="90"/>
    </row>
    <row r="64" spans="1:14" ht="16.899999999999999" customHeight="1">
      <c r="A64" s="42" t="s">
        <v>75</v>
      </c>
      <c r="B64" s="88" t="s">
        <v>75</v>
      </c>
      <c r="C64" s="88"/>
      <c r="D64" s="88"/>
      <c r="E64" s="88"/>
      <c r="F64" s="88"/>
      <c r="G64" s="42" t="s">
        <v>75</v>
      </c>
      <c r="H64" s="88" t="s">
        <v>75</v>
      </c>
      <c r="I64" s="88"/>
      <c r="J64" s="88"/>
      <c r="K64" s="88"/>
    </row>
    <row r="65" spans="1:17" ht="15" customHeight="1">
      <c r="A65" s="42" t="s">
        <v>75</v>
      </c>
      <c r="B65" s="91" t="s">
        <v>52</v>
      </c>
      <c r="C65" s="91"/>
      <c r="D65" s="91"/>
      <c r="E65" s="91"/>
      <c r="F65" s="91"/>
      <c r="G65" s="44">
        <v>215209.81999999998</v>
      </c>
      <c r="H65" s="89">
        <v>4128.79</v>
      </c>
      <c r="I65" s="89"/>
      <c r="J65" s="89"/>
      <c r="K65" s="89"/>
      <c r="O65" s="59">
        <f>G65-H65</f>
        <v>211081.02999999997</v>
      </c>
      <c r="Q65" s="41">
        <f>O65-'Realisatie 18-19'!E54</f>
        <v>0</v>
      </c>
    </row>
    <row r="66" spans="1:17" ht="15" customHeight="1">
      <c r="A66" s="86" t="s">
        <v>91</v>
      </c>
      <c r="B66" s="86"/>
      <c r="C66" s="86"/>
      <c r="D66" s="86"/>
      <c r="E66" s="86"/>
      <c r="F66" s="86"/>
      <c r="G66" s="46" t="s">
        <v>86</v>
      </c>
      <c r="H66" s="87" t="s">
        <v>85</v>
      </c>
      <c r="I66" s="87"/>
      <c r="J66" s="87"/>
      <c r="K66" s="87"/>
    </row>
    <row r="67" spans="1:17" ht="15" customHeight="1">
      <c r="A67" s="80" t="s">
        <v>54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</row>
    <row r="68" spans="1:17" ht="15" customHeight="1">
      <c r="A68" s="42" t="s">
        <v>75</v>
      </c>
      <c r="B68" s="81" t="s">
        <v>55</v>
      </c>
      <c r="C68" s="81"/>
      <c r="D68" s="81"/>
      <c r="E68" s="81"/>
      <c r="F68" s="81"/>
      <c r="G68" s="47" t="s">
        <v>75</v>
      </c>
      <c r="H68" s="82">
        <v>152943.14000000001</v>
      </c>
      <c r="I68" s="82"/>
      <c r="J68" s="82"/>
      <c r="K68" s="82"/>
    </row>
    <row r="69" spans="1:17" ht="15" customHeight="1">
      <c r="A69" s="42" t="s">
        <v>75</v>
      </c>
      <c r="B69" s="81" t="s">
        <v>77</v>
      </c>
      <c r="C69" s="81"/>
      <c r="D69" s="81"/>
      <c r="E69" s="81"/>
      <c r="F69" s="81"/>
      <c r="G69" s="47" t="s">
        <v>75</v>
      </c>
      <c r="H69" s="82">
        <v>0</v>
      </c>
      <c r="I69" s="82"/>
      <c r="J69" s="82"/>
      <c r="K69" s="82"/>
    </row>
    <row r="70" spans="1:17" ht="15" customHeight="1">
      <c r="A70" s="42" t="s">
        <v>75</v>
      </c>
      <c r="B70" s="88" t="s">
        <v>75</v>
      </c>
      <c r="C70" s="88"/>
      <c r="D70" s="88"/>
      <c r="E70" s="88"/>
      <c r="F70" s="88"/>
      <c r="G70" s="48" t="s">
        <v>75</v>
      </c>
      <c r="H70" s="89">
        <v>152943.14000000001</v>
      </c>
      <c r="I70" s="89"/>
      <c r="J70" s="89"/>
      <c r="K70" s="89"/>
    </row>
    <row r="71" spans="1:17" ht="15" customHeight="1">
      <c r="A71" s="80" t="s">
        <v>56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</row>
    <row r="72" spans="1:17" ht="15" customHeight="1">
      <c r="A72" s="42" t="s">
        <v>75</v>
      </c>
      <c r="B72" s="81" t="s">
        <v>57</v>
      </c>
      <c r="C72" s="81"/>
      <c r="D72" s="81"/>
      <c r="E72" s="81"/>
      <c r="F72" s="81"/>
      <c r="G72" s="47" t="s">
        <v>75</v>
      </c>
      <c r="H72" s="82">
        <v>4894.49</v>
      </c>
      <c r="I72" s="82"/>
      <c r="J72" s="82"/>
      <c r="K72" s="82"/>
    </row>
    <row r="73" spans="1:17" ht="15" customHeight="1">
      <c r="A73" s="42" t="s">
        <v>75</v>
      </c>
      <c r="B73" s="81" t="s">
        <v>59</v>
      </c>
      <c r="C73" s="81"/>
      <c r="D73" s="81"/>
      <c r="E73" s="81"/>
      <c r="F73" s="81"/>
      <c r="G73" s="47" t="s">
        <v>75</v>
      </c>
      <c r="H73" s="82">
        <v>0</v>
      </c>
      <c r="I73" s="82"/>
      <c r="J73" s="82"/>
      <c r="K73" s="82"/>
    </row>
    <row r="74" spans="1:17" ht="15" customHeight="1">
      <c r="A74" s="42" t="s">
        <v>75</v>
      </c>
      <c r="B74" s="88" t="s">
        <v>75</v>
      </c>
      <c r="C74" s="88"/>
      <c r="D74" s="88"/>
      <c r="E74" s="88"/>
      <c r="F74" s="88"/>
      <c r="G74" s="48" t="s">
        <v>75</v>
      </c>
      <c r="H74" s="89">
        <v>4894.49</v>
      </c>
      <c r="I74" s="89"/>
      <c r="J74" s="89"/>
      <c r="K74" s="89"/>
    </row>
    <row r="75" spans="1:17" ht="15" customHeight="1">
      <c r="A75" s="80" t="s">
        <v>60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</row>
    <row r="76" spans="1:17" ht="15" customHeight="1">
      <c r="A76" s="42" t="s">
        <v>75</v>
      </c>
      <c r="B76" s="81" t="s">
        <v>61</v>
      </c>
      <c r="C76" s="81"/>
      <c r="D76" s="81"/>
      <c r="E76" s="81"/>
      <c r="F76" s="81"/>
      <c r="G76" s="47" t="s">
        <v>75</v>
      </c>
      <c r="H76" s="82">
        <v>739.3</v>
      </c>
      <c r="I76" s="82"/>
      <c r="J76" s="82"/>
      <c r="K76" s="82"/>
    </row>
    <row r="77" spans="1:17" ht="15" customHeight="1">
      <c r="A77" s="42" t="s">
        <v>75</v>
      </c>
      <c r="B77" s="81" t="s">
        <v>62</v>
      </c>
      <c r="C77" s="81"/>
      <c r="D77" s="81"/>
      <c r="E77" s="81"/>
      <c r="F77" s="81"/>
      <c r="G77" s="47" t="s">
        <v>75</v>
      </c>
      <c r="H77" s="82">
        <v>0</v>
      </c>
      <c r="I77" s="82"/>
      <c r="J77" s="82"/>
      <c r="K77" s="82"/>
    </row>
    <row r="78" spans="1:17" ht="15" customHeight="1">
      <c r="A78" s="42" t="s">
        <v>75</v>
      </c>
      <c r="B78" s="88" t="s">
        <v>75</v>
      </c>
      <c r="C78" s="88"/>
      <c r="D78" s="88"/>
      <c r="E78" s="88"/>
      <c r="F78" s="88"/>
      <c r="G78" s="48" t="s">
        <v>75</v>
      </c>
      <c r="H78" s="89">
        <v>739.3</v>
      </c>
      <c r="I78" s="89"/>
      <c r="J78" s="89"/>
      <c r="K78" s="89"/>
    </row>
    <row r="79" spans="1:17" ht="15" customHeight="1">
      <c r="A79" s="80" t="s">
        <v>63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</row>
    <row r="80" spans="1:17" ht="15" customHeight="1">
      <c r="A80" s="42" t="s">
        <v>75</v>
      </c>
      <c r="B80" s="81" t="s">
        <v>65</v>
      </c>
      <c r="C80" s="81"/>
      <c r="D80" s="81"/>
      <c r="E80" s="81"/>
      <c r="F80" s="81"/>
      <c r="G80" s="47" t="s">
        <v>75</v>
      </c>
      <c r="H80" s="82">
        <v>34.83</v>
      </c>
      <c r="I80" s="82"/>
      <c r="J80" s="82"/>
      <c r="K80" s="82"/>
    </row>
    <row r="81" spans="1:11" ht="15" customHeight="1">
      <c r="A81" s="42" t="s">
        <v>75</v>
      </c>
      <c r="B81" s="81" t="s">
        <v>66</v>
      </c>
      <c r="C81" s="81"/>
      <c r="D81" s="81"/>
      <c r="E81" s="81"/>
      <c r="F81" s="81"/>
      <c r="G81" s="47" t="s">
        <v>75</v>
      </c>
      <c r="H81" s="82">
        <v>10386.02</v>
      </c>
      <c r="I81" s="82"/>
      <c r="J81" s="82"/>
      <c r="K81" s="82"/>
    </row>
    <row r="82" spans="1:11" ht="15" customHeight="1">
      <c r="A82" s="42" t="s">
        <v>75</v>
      </c>
      <c r="B82" s="88" t="s">
        <v>75</v>
      </c>
      <c r="C82" s="88"/>
      <c r="D82" s="88"/>
      <c r="E82" s="88"/>
      <c r="F82" s="88"/>
      <c r="G82" s="48" t="s">
        <v>75</v>
      </c>
      <c r="H82" s="89">
        <v>10420.85</v>
      </c>
      <c r="I82" s="89"/>
      <c r="J82" s="89"/>
      <c r="K82" s="89"/>
    </row>
    <row r="83" spans="1:11" ht="15" customHeight="1">
      <c r="A83" s="80" t="s">
        <v>67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</row>
    <row r="84" spans="1:11" ht="15" customHeight="1">
      <c r="A84" s="42" t="s">
        <v>75</v>
      </c>
      <c r="B84" s="81" t="s">
        <v>68</v>
      </c>
      <c r="C84" s="81"/>
      <c r="D84" s="81"/>
      <c r="E84" s="81"/>
      <c r="F84" s="81"/>
      <c r="G84" s="47" t="s">
        <v>75</v>
      </c>
      <c r="H84" s="82">
        <v>84912.19</v>
      </c>
      <c r="I84" s="82"/>
      <c r="J84" s="82"/>
      <c r="K84" s="82"/>
    </row>
    <row r="85" spans="1:11" ht="15" customHeight="1">
      <c r="A85" s="42" t="s">
        <v>75</v>
      </c>
      <c r="B85" s="88" t="s">
        <v>75</v>
      </c>
      <c r="C85" s="88"/>
      <c r="D85" s="88"/>
      <c r="E85" s="88"/>
      <c r="F85" s="88"/>
      <c r="G85" s="48" t="s">
        <v>75</v>
      </c>
      <c r="H85" s="89">
        <v>84912.19</v>
      </c>
      <c r="I85" s="89"/>
      <c r="J85" s="89"/>
      <c r="K85" s="89"/>
    </row>
    <row r="86" spans="1:11" ht="16.899999999999999" customHeight="1">
      <c r="A86" s="42" t="s">
        <v>75</v>
      </c>
      <c r="B86" s="88" t="s">
        <v>75</v>
      </c>
      <c r="C86" s="88"/>
      <c r="D86" s="88"/>
      <c r="E86" s="88"/>
      <c r="F86" s="88"/>
      <c r="G86" s="42" t="s">
        <v>75</v>
      </c>
      <c r="H86" s="88" t="s">
        <v>75</v>
      </c>
      <c r="I86" s="88"/>
      <c r="J86" s="88"/>
      <c r="K86" s="88"/>
    </row>
    <row r="87" spans="1:11" ht="15" customHeight="1">
      <c r="A87" s="42" t="s">
        <v>75</v>
      </c>
      <c r="B87" s="91" t="s">
        <v>69</v>
      </c>
      <c r="C87" s="91"/>
      <c r="D87" s="91"/>
      <c r="E87" s="91"/>
      <c r="F87" s="91"/>
      <c r="G87" s="48" t="s">
        <v>75</v>
      </c>
      <c r="H87" s="89">
        <v>253909.96999999997</v>
      </c>
      <c r="I87" s="89"/>
      <c r="J87" s="89"/>
      <c r="K87" s="89"/>
    </row>
    <row r="88" spans="1:11" ht="15" customHeight="1">
      <c r="A88" s="42" t="s">
        <v>75</v>
      </c>
      <c r="B88" s="88" t="s">
        <v>75</v>
      </c>
      <c r="C88" s="88"/>
      <c r="D88" s="88"/>
      <c r="E88" s="88"/>
      <c r="F88" s="42" t="s">
        <v>75</v>
      </c>
      <c r="G88" s="42" t="s">
        <v>75</v>
      </c>
      <c r="H88" s="88" t="s">
        <v>75</v>
      </c>
      <c r="I88" s="88"/>
      <c r="J88" s="88"/>
      <c r="K88" s="88"/>
    </row>
    <row r="89" spans="1:11" ht="15" customHeight="1">
      <c r="A89" s="42" t="s">
        <v>75</v>
      </c>
      <c r="B89" s="88" t="s">
        <v>75</v>
      </c>
      <c r="C89" s="88"/>
      <c r="D89" s="88"/>
      <c r="E89" s="88"/>
      <c r="F89" s="42" t="s">
        <v>75</v>
      </c>
      <c r="G89" s="42" t="s">
        <v>75</v>
      </c>
      <c r="H89" s="88" t="s">
        <v>75</v>
      </c>
      <c r="I89" s="88"/>
      <c r="J89" s="88"/>
      <c r="K89" s="88"/>
    </row>
    <row r="90" spans="1:11" ht="15" customHeight="1">
      <c r="A90" s="42" t="s">
        <v>75</v>
      </c>
      <c r="B90" s="88" t="s">
        <v>75</v>
      </c>
      <c r="C90" s="88"/>
      <c r="D90" s="88"/>
      <c r="E90" s="88"/>
      <c r="F90" s="42" t="s">
        <v>75</v>
      </c>
      <c r="G90" s="42" t="s">
        <v>75</v>
      </c>
      <c r="H90" s="88" t="s">
        <v>75</v>
      </c>
      <c r="I90" s="88"/>
      <c r="J90" s="88"/>
      <c r="K90" s="88"/>
    </row>
    <row r="91" spans="1:11" ht="15" customHeight="1">
      <c r="A91" s="42" t="s">
        <v>75</v>
      </c>
      <c r="B91" s="88" t="s">
        <v>75</v>
      </c>
      <c r="C91" s="88"/>
      <c r="D91" s="88"/>
      <c r="E91" s="88"/>
      <c r="F91" s="42" t="s">
        <v>75</v>
      </c>
      <c r="G91" s="42" t="s">
        <v>75</v>
      </c>
      <c r="H91" s="88" t="s">
        <v>75</v>
      </c>
      <c r="I91" s="88"/>
      <c r="J91" s="88"/>
      <c r="K91" s="88"/>
    </row>
    <row r="92" spans="1:11" ht="15" customHeight="1">
      <c r="A92" s="42" t="s">
        <v>75</v>
      </c>
      <c r="B92" s="88" t="s">
        <v>75</v>
      </c>
      <c r="C92" s="88"/>
      <c r="D92" s="88"/>
      <c r="E92" s="88"/>
      <c r="F92" s="42" t="s">
        <v>75</v>
      </c>
      <c r="G92" s="42" t="s">
        <v>75</v>
      </c>
      <c r="H92" s="88" t="s">
        <v>75</v>
      </c>
      <c r="I92" s="88"/>
      <c r="J92" s="88"/>
      <c r="K92" s="88"/>
    </row>
    <row r="93" spans="1:11" ht="15" customHeight="1">
      <c r="A93" s="42" t="s">
        <v>75</v>
      </c>
      <c r="B93" s="88" t="s">
        <v>75</v>
      </c>
      <c r="C93" s="88"/>
      <c r="D93" s="88"/>
      <c r="E93" s="88"/>
      <c r="F93" s="42" t="s">
        <v>75</v>
      </c>
      <c r="G93" s="42" t="s">
        <v>75</v>
      </c>
      <c r="H93" s="88" t="s">
        <v>75</v>
      </c>
      <c r="I93" s="88"/>
      <c r="J93" s="88"/>
      <c r="K93" s="88"/>
    </row>
    <row r="94" spans="1:11" ht="15" customHeight="1">
      <c r="A94" s="42" t="s">
        <v>75</v>
      </c>
      <c r="B94" s="88" t="s">
        <v>75</v>
      </c>
      <c r="C94" s="88"/>
      <c r="D94" s="88"/>
      <c r="E94" s="88"/>
      <c r="F94" s="42" t="s">
        <v>75</v>
      </c>
      <c r="G94" s="42" t="s">
        <v>75</v>
      </c>
      <c r="H94" s="88" t="s">
        <v>75</v>
      </c>
      <c r="I94" s="88"/>
      <c r="J94" s="88"/>
      <c r="K94" s="88"/>
    </row>
    <row r="95" spans="1:11" ht="15" customHeight="1">
      <c r="A95" s="42" t="s">
        <v>75</v>
      </c>
      <c r="B95" s="88" t="s">
        <v>75</v>
      </c>
      <c r="C95" s="88"/>
      <c r="D95" s="88"/>
      <c r="E95" s="88"/>
      <c r="F95" s="42" t="s">
        <v>75</v>
      </c>
      <c r="G95" s="42" t="s">
        <v>75</v>
      </c>
      <c r="H95" s="88" t="s">
        <v>75</v>
      </c>
      <c r="I95" s="88"/>
      <c r="J95" s="88"/>
      <c r="K95" s="88"/>
    </row>
    <row r="96" spans="1:11" ht="15" customHeight="1">
      <c r="A96" s="42" t="s">
        <v>75</v>
      </c>
      <c r="B96" s="88" t="s">
        <v>75</v>
      </c>
      <c r="C96" s="88"/>
      <c r="D96" s="88"/>
      <c r="E96" s="88"/>
      <c r="F96" s="42" t="s">
        <v>75</v>
      </c>
      <c r="G96" s="42" t="s">
        <v>75</v>
      </c>
      <c r="H96" s="88" t="s">
        <v>75</v>
      </c>
      <c r="I96" s="88"/>
      <c r="J96" s="88"/>
      <c r="K96" s="88"/>
    </row>
    <row r="97" spans="1:11" ht="15" customHeight="1">
      <c r="A97" s="42" t="s">
        <v>75</v>
      </c>
      <c r="B97" s="88" t="s">
        <v>75</v>
      </c>
      <c r="C97" s="88"/>
      <c r="D97" s="88"/>
      <c r="E97" s="88"/>
      <c r="F97" s="42" t="s">
        <v>75</v>
      </c>
      <c r="G97" s="42" t="s">
        <v>75</v>
      </c>
      <c r="H97" s="88" t="s">
        <v>75</v>
      </c>
      <c r="I97" s="88"/>
      <c r="J97" s="88"/>
      <c r="K97" s="88"/>
    </row>
    <row r="98" spans="1:11" ht="15" customHeight="1">
      <c r="A98" s="42" t="s">
        <v>75</v>
      </c>
      <c r="B98" s="88" t="s">
        <v>75</v>
      </c>
      <c r="C98" s="88"/>
      <c r="D98" s="88"/>
      <c r="E98" s="88"/>
      <c r="F98" s="42" t="s">
        <v>75</v>
      </c>
      <c r="G98" s="42" t="s">
        <v>75</v>
      </c>
      <c r="H98" s="88" t="s">
        <v>75</v>
      </c>
      <c r="I98" s="88"/>
      <c r="J98" s="88"/>
      <c r="K98" s="88"/>
    </row>
    <row r="99" spans="1:11" ht="15" customHeight="1">
      <c r="A99" s="42" t="s">
        <v>75</v>
      </c>
      <c r="B99" s="88" t="s">
        <v>75</v>
      </c>
      <c r="C99" s="88"/>
      <c r="D99" s="88"/>
      <c r="E99" s="88"/>
      <c r="F99" s="42" t="s">
        <v>75</v>
      </c>
      <c r="G99" s="42" t="s">
        <v>75</v>
      </c>
      <c r="H99" s="88" t="s">
        <v>75</v>
      </c>
      <c r="I99" s="88"/>
      <c r="J99" s="88"/>
      <c r="K99" s="88"/>
    </row>
    <row r="100" spans="1:11" ht="15" customHeight="1">
      <c r="A100" s="42" t="s">
        <v>75</v>
      </c>
      <c r="B100" s="88" t="s">
        <v>75</v>
      </c>
      <c r="C100" s="88"/>
      <c r="D100" s="88"/>
      <c r="E100" s="88"/>
      <c r="F100" s="42" t="s">
        <v>75</v>
      </c>
      <c r="G100" s="42" t="s">
        <v>75</v>
      </c>
      <c r="H100" s="88" t="s">
        <v>75</v>
      </c>
      <c r="I100" s="88"/>
      <c r="J100" s="88"/>
      <c r="K100" s="88"/>
    </row>
    <row r="101" spans="1:11" ht="15" customHeight="1">
      <c r="A101" s="42" t="s">
        <v>75</v>
      </c>
      <c r="B101" s="88" t="s">
        <v>75</v>
      </c>
      <c r="C101" s="88"/>
      <c r="D101" s="88"/>
      <c r="E101" s="88"/>
      <c r="F101" s="42" t="s">
        <v>75</v>
      </c>
      <c r="G101" s="42" t="s">
        <v>75</v>
      </c>
      <c r="H101" s="88" t="s">
        <v>75</v>
      </c>
      <c r="I101" s="88"/>
      <c r="J101" s="88"/>
      <c r="K101" s="88"/>
    </row>
    <row r="102" spans="1:11" ht="15" customHeight="1">
      <c r="A102" s="42" t="s">
        <v>75</v>
      </c>
      <c r="B102" s="88" t="s">
        <v>75</v>
      </c>
      <c r="C102" s="88"/>
      <c r="D102" s="88"/>
      <c r="E102" s="88"/>
      <c r="F102" s="42" t="s">
        <v>75</v>
      </c>
      <c r="G102" s="42" t="s">
        <v>75</v>
      </c>
      <c r="H102" s="88" t="s">
        <v>75</v>
      </c>
      <c r="I102" s="88"/>
      <c r="J102" s="88"/>
      <c r="K102" s="88"/>
    </row>
    <row r="103" spans="1:11" ht="15" customHeight="1">
      <c r="A103" s="42" t="s">
        <v>75</v>
      </c>
      <c r="B103" s="88" t="s">
        <v>75</v>
      </c>
      <c r="C103" s="88"/>
      <c r="D103" s="88"/>
      <c r="E103" s="88"/>
      <c r="F103" s="42" t="s">
        <v>75</v>
      </c>
      <c r="G103" s="42" t="s">
        <v>75</v>
      </c>
      <c r="H103" s="88" t="s">
        <v>75</v>
      </c>
      <c r="I103" s="88"/>
      <c r="J103" s="88"/>
      <c r="K103" s="88"/>
    </row>
    <row r="104" spans="1:11" ht="15" customHeight="1">
      <c r="A104" s="42" t="s">
        <v>75</v>
      </c>
      <c r="B104" s="88" t="s">
        <v>75</v>
      </c>
      <c r="C104" s="88"/>
      <c r="D104" s="88"/>
      <c r="E104" s="88"/>
      <c r="F104" s="42" t="s">
        <v>75</v>
      </c>
      <c r="G104" s="42" t="s">
        <v>75</v>
      </c>
      <c r="H104" s="88" t="s">
        <v>75</v>
      </c>
      <c r="I104" s="88"/>
      <c r="J104" s="88"/>
      <c r="K104" s="88"/>
    </row>
    <row r="105" spans="1:11" ht="15" customHeight="1">
      <c r="A105" s="42" t="s">
        <v>75</v>
      </c>
      <c r="B105" s="88" t="s">
        <v>75</v>
      </c>
      <c r="C105" s="88"/>
      <c r="D105" s="88"/>
      <c r="E105" s="88"/>
      <c r="F105" s="42" t="s">
        <v>75</v>
      </c>
      <c r="G105" s="42" t="s">
        <v>75</v>
      </c>
      <c r="H105" s="88" t="s">
        <v>75</v>
      </c>
      <c r="I105" s="88"/>
      <c r="J105" s="88"/>
      <c r="K105" s="88"/>
    </row>
    <row r="106" spans="1:11" ht="15" customHeight="1">
      <c r="A106" s="42" t="s">
        <v>75</v>
      </c>
      <c r="B106" s="88" t="s">
        <v>75</v>
      </c>
      <c r="C106" s="88"/>
      <c r="D106" s="88"/>
      <c r="E106" s="88"/>
      <c r="F106" s="42" t="s">
        <v>75</v>
      </c>
      <c r="G106" s="42" t="s">
        <v>75</v>
      </c>
      <c r="H106" s="88" t="s">
        <v>75</v>
      </c>
      <c r="I106" s="88"/>
      <c r="J106" s="88"/>
      <c r="K106" s="88"/>
    </row>
    <row r="107" spans="1:11" ht="15" customHeight="1">
      <c r="A107" s="42" t="s">
        <v>75</v>
      </c>
      <c r="B107" s="88" t="s">
        <v>75</v>
      </c>
      <c r="C107" s="88"/>
      <c r="D107" s="88"/>
      <c r="E107" s="88"/>
      <c r="F107" s="42" t="s">
        <v>75</v>
      </c>
      <c r="G107" s="42" t="s">
        <v>75</v>
      </c>
      <c r="H107" s="88" t="s">
        <v>75</v>
      </c>
      <c r="I107" s="88"/>
      <c r="J107" s="88"/>
      <c r="K107" s="88"/>
    </row>
    <row r="108" spans="1:11" ht="15" customHeight="1">
      <c r="A108" s="42" t="s">
        <v>75</v>
      </c>
      <c r="B108" s="88" t="s">
        <v>75</v>
      </c>
      <c r="C108" s="88"/>
      <c r="D108" s="88"/>
      <c r="E108" s="88"/>
      <c r="F108" s="42" t="s">
        <v>75</v>
      </c>
      <c r="G108" s="42" t="s">
        <v>75</v>
      </c>
      <c r="H108" s="88" t="s">
        <v>75</v>
      </c>
      <c r="I108" s="88"/>
      <c r="J108" s="88"/>
      <c r="K108" s="88"/>
    </row>
    <row r="109" spans="1:11" ht="15" customHeight="1">
      <c r="A109" s="42" t="s">
        <v>75</v>
      </c>
      <c r="B109" s="88" t="s">
        <v>75</v>
      </c>
      <c r="C109" s="88"/>
      <c r="D109" s="88"/>
      <c r="E109" s="88"/>
      <c r="F109" s="42" t="s">
        <v>75</v>
      </c>
      <c r="G109" s="42" t="s">
        <v>75</v>
      </c>
      <c r="H109" s="88" t="s">
        <v>75</v>
      </c>
      <c r="I109" s="88"/>
      <c r="J109" s="88"/>
      <c r="K109" s="88"/>
    </row>
    <row r="110" spans="1:11" ht="15" customHeight="1">
      <c r="A110" s="42" t="s">
        <v>75</v>
      </c>
      <c r="B110" s="88" t="s">
        <v>75</v>
      </c>
      <c r="C110" s="88"/>
      <c r="D110" s="88"/>
      <c r="E110" s="88"/>
      <c r="F110" s="42" t="s">
        <v>75</v>
      </c>
      <c r="G110" s="42" t="s">
        <v>75</v>
      </c>
      <c r="H110" s="88" t="s">
        <v>75</v>
      </c>
      <c r="I110" s="88"/>
      <c r="J110" s="88"/>
      <c r="K110" s="88"/>
    </row>
    <row r="111" spans="1:11" ht="15" customHeight="1">
      <c r="A111" s="42" t="s">
        <v>75</v>
      </c>
      <c r="B111" s="88" t="s">
        <v>75</v>
      </c>
      <c r="C111" s="88"/>
      <c r="D111" s="88"/>
      <c r="E111" s="88"/>
      <c r="F111" s="42" t="s">
        <v>75</v>
      </c>
      <c r="G111" s="42" t="s">
        <v>75</v>
      </c>
      <c r="H111" s="88" t="s">
        <v>75</v>
      </c>
      <c r="I111" s="88"/>
      <c r="J111" s="88"/>
      <c r="K111" s="88"/>
    </row>
    <row r="112" spans="1:11" ht="15" customHeight="1">
      <c r="A112" s="42" t="s">
        <v>75</v>
      </c>
      <c r="B112" s="88" t="s">
        <v>75</v>
      </c>
      <c r="C112" s="88"/>
      <c r="D112" s="88"/>
      <c r="E112" s="88"/>
      <c r="F112" s="42" t="s">
        <v>75</v>
      </c>
      <c r="G112" s="42" t="s">
        <v>75</v>
      </c>
      <c r="H112" s="88" t="s">
        <v>75</v>
      </c>
      <c r="I112" s="88"/>
      <c r="J112" s="88"/>
      <c r="K112" s="88"/>
    </row>
    <row r="113" spans="1:11" ht="15" customHeight="1">
      <c r="A113" s="42" t="s">
        <v>75</v>
      </c>
      <c r="B113" s="88" t="s">
        <v>75</v>
      </c>
      <c r="C113" s="88"/>
      <c r="D113" s="88"/>
      <c r="E113" s="88"/>
      <c r="F113" s="42" t="s">
        <v>75</v>
      </c>
      <c r="G113" s="42" t="s">
        <v>75</v>
      </c>
      <c r="H113" s="88" t="s">
        <v>75</v>
      </c>
      <c r="I113" s="88"/>
      <c r="J113" s="88"/>
      <c r="K113" s="88"/>
    </row>
    <row r="114" spans="1:11" ht="15" customHeight="1">
      <c r="A114" s="42" t="s">
        <v>75</v>
      </c>
      <c r="B114" s="88" t="s">
        <v>75</v>
      </c>
      <c r="C114" s="88"/>
      <c r="D114" s="88"/>
      <c r="E114" s="88"/>
      <c r="F114" s="42" t="s">
        <v>75</v>
      </c>
      <c r="G114" s="42" t="s">
        <v>75</v>
      </c>
      <c r="H114" s="88" t="s">
        <v>75</v>
      </c>
      <c r="I114" s="88"/>
      <c r="J114" s="88"/>
      <c r="K114" s="88"/>
    </row>
    <row r="115" spans="1:11" ht="15" customHeight="1">
      <c r="A115" s="42" t="s">
        <v>75</v>
      </c>
      <c r="B115" s="88" t="s">
        <v>75</v>
      </c>
      <c r="C115" s="88"/>
      <c r="D115" s="88"/>
      <c r="E115" s="88"/>
      <c r="F115" s="42" t="s">
        <v>75</v>
      </c>
      <c r="G115" s="42" t="s">
        <v>75</v>
      </c>
      <c r="H115" s="88" t="s">
        <v>75</v>
      </c>
      <c r="I115" s="88"/>
      <c r="J115" s="88"/>
      <c r="K115" s="88"/>
    </row>
    <row r="116" spans="1:11" ht="15" customHeight="1">
      <c r="A116" s="42" t="s">
        <v>75</v>
      </c>
      <c r="B116" s="88" t="s">
        <v>75</v>
      </c>
      <c r="C116" s="88"/>
      <c r="D116" s="88"/>
      <c r="E116" s="88"/>
      <c r="F116" s="42" t="s">
        <v>75</v>
      </c>
      <c r="G116" s="42" t="s">
        <v>75</v>
      </c>
      <c r="H116" s="88" t="s">
        <v>75</v>
      </c>
      <c r="I116" s="88"/>
      <c r="J116" s="88"/>
      <c r="K116" s="88"/>
    </row>
    <row r="117" spans="1:11" ht="15" customHeight="1">
      <c r="A117" s="42" t="s">
        <v>75</v>
      </c>
      <c r="B117" s="88" t="s">
        <v>75</v>
      </c>
      <c r="C117" s="88"/>
      <c r="D117" s="88"/>
      <c r="E117" s="88"/>
      <c r="F117" s="42" t="s">
        <v>75</v>
      </c>
      <c r="G117" s="42" t="s">
        <v>75</v>
      </c>
      <c r="H117" s="88" t="s">
        <v>75</v>
      </c>
      <c r="I117" s="88"/>
      <c r="J117" s="88"/>
      <c r="K117" s="88"/>
    </row>
    <row r="118" spans="1:11" ht="15" customHeight="1">
      <c r="A118" s="42" t="s">
        <v>75</v>
      </c>
      <c r="B118" s="88" t="s">
        <v>75</v>
      </c>
      <c r="C118" s="88"/>
      <c r="D118" s="88"/>
      <c r="E118" s="88"/>
      <c r="F118" s="42" t="s">
        <v>75</v>
      </c>
      <c r="G118" s="42" t="s">
        <v>75</v>
      </c>
      <c r="H118" s="88" t="s">
        <v>75</v>
      </c>
      <c r="I118" s="88"/>
      <c r="J118" s="88"/>
      <c r="K118" s="88"/>
    </row>
    <row r="119" spans="1:11" ht="15" customHeight="1">
      <c r="A119" s="42" t="s">
        <v>75</v>
      </c>
      <c r="B119" s="88" t="s">
        <v>75</v>
      </c>
      <c r="C119" s="88"/>
      <c r="D119" s="88"/>
      <c r="E119" s="88"/>
      <c r="F119" s="42" t="s">
        <v>75</v>
      </c>
      <c r="G119" s="42" t="s">
        <v>75</v>
      </c>
      <c r="H119" s="88" t="s">
        <v>75</v>
      </c>
      <c r="I119" s="88"/>
      <c r="J119" s="88"/>
      <c r="K119" s="88"/>
    </row>
    <row r="120" spans="1:11" ht="15" customHeight="1">
      <c r="A120" s="42" t="s">
        <v>75</v>
      </c>
      <c r="B120" s="88" t="s">
        <v>75</v>
      </c>
      <c r="C120" s="88"/>
      <c r="D120" s="88"/>
      <c r="E120" s="88"/>
      <c r="F120" s="42" t="s">
        <v>75</v>
      </c>
      <c r="G120" s="42" t="s">
        <v>75</v>
      </c>
      <c r="H120" s="88" t="s">
        <v>75</v>
      </c>
      <c r="I120" s="88"/>
      <c r="J120" s="88"/>
      <c r="K120" s="88"/>
    </row>
    <row r="121" spans="1:11" ht="15" customHeight="1">
      <c r="A121" s="42" t="s">
        <v>75</v>
      </c>
      <c r="B121" s="88" t="s">
        <v>75</v>
      </c>
      <c r="C121" s="88"/>
      <c r="D121" s="88"/>
      <c r="E121" s="88"/>
      <c r="F121" s="42" t="s">
        <v>75</v>
      </c>
      <c r="G121" s="42" t="s">
        <v>75</v>
      </c>
      <c r="H121" s="88" t="s">
        <v>75</v>
      </c>
      <c r="I121" s="88"/>
      <c r="J121" s="88"/>
      <c r="K121" s="88"/>
    </row>
    <row r="122" spans="1:11" ht="15" customHeight="1">
      <c r="A122" s="42" t="s">
        <v>75</v>
      </c>
      <c r="B122" s="88" t="s">
        <v>75</v>
      </c>
      <c r="C122" s="88"/>
      <c r="D122" s="88"/>
      <c r="E122" s="88"/>
      <c r="F122" s="42" t="s">
        <v>75</v>
      </c>
      <c r="G122" s="42" t="s">
        <v>75</v>
      </c>
      <c r="H122" s="88" t="s">
        <v>75</v>
      </c>
      <c r="I122" s="88"/>
      <c r="J122" s="88"/>
      <c r="K122" s="88"/>
    </row>
    <row r="123" spans="1:11" ht="15" customHeight="1">
      <c r="A123" s="42" t="s">
        <v>75</v>
      </c>
      <c r="B123" s="88" t="s">
        <v>75</v>
      </c>
      <c r="C123" s="88"/>
      <c r="D123" s="88"/>
      <c r="E123" s="88"/>
      <c r="F123" s="42" t="s">
        <v>75</v>
      </c>
      <c r="G123" s="42" t="s">
        <v>75</v>
      </c>
      <c r="H123" s="88" t="s">
        <v>75</v>
      </c>
      <c r="I123" s="88"/>
      <c r="J123" s="88"/>
      <c r="K123" s="88"/>
    </row>
    <row r="124" spans="1:11" ht="15" customHeight="1">
      <c r="A124" s="42" t="s">
        <v>75</v>
      </c>
      <c r="B124" s="88" t="s">
        <v>75</v>
      </c>
      <c r="C124" s="88"/>
      <c r="D124" s="88"/>
      <c r="E124" s="88"/>
      <c r="F124" s="42" t="s">
        <v>75</v>
      </c>
      <c r="G124" s="42" t="s">
        <v>75</v>
      </c>
      <c r="H124" s="88" t="s">
        <v>75</v>
      </c>
      <c r="I124" s="88"/>
      <c r="J124" s="88"/>
      <c r="K124" s="88"/>
    </row>
    <row r="125" spans="1:11" ht="15" customHeight="1">
      <c r="A125" s="42" t="s">
        <v>75</v>
      </c>
      <c r="B125" s="88" t="s">
        <v>75</v>
      </c>
      <c r="C125" s="88"/>
      <c r="D125" s="88"/>
      <c r="E125" s="88"/>
      <c r="F125" s="42" t="s">
        <v>75</v>
      </c>
      <c r="G125" s="42" t="s">
        <v>75</v>
      </c>
      <c r="H125" s="88" t="s">
        <v>75</v>
      </c>
      <c r="I125" s="88"/>
      <c r="J125" s="88"/>
      <c r="K125" s="88"/>
    </row>
    <row r="126" spans="1:11" ht="15" customHeight="1">
      <c r="A126" s="42" t="s">
        <v>75</v>
      </c>
      <c r="B126" s="88" t="s">
        <v>75</v>
      </c>
      <c r="C126" s="88"/>
      <c r="D126" s="88"/>
      <c r="E126" s="88"/>
      <c r="F126" s="42" t="s">
        <v>75</v>
      </c>
      <c r="G126" s="42" t="s">
        <v>75</v>
      </c>
      <c r="H126" s="88" t="s">
        <v>75</v>
      </c>
      <c r="I126" s="88"/>
      <c r="J126" s="88"/>
      <c r="K126" s="88"/>
    </row>
    <row r="127" spans="1:11" ht="15" customHeight="1">
      <c r="A127" s="42" t="s">
        <v>75</v>
      </c>
      <c r="B127" s="88" t="s">
        <v>75</v>
      </c>
      <c r="C127" s="88"/>
      <c r="D127" s="88"/>
      <c r="E127" s="88"/>
      <c r="F127" s="42" t="s">
        <v>75</v>
      </c>
      <c r="G127" s="42" t="s">
        <v>75</v>
      </c>
      <c r="H127" s="88" t="s">
        <v>75</v>
      </c>
      <c r="I127" s="88"/>
      <c r="J127" s="88"/>
      <c r="K127" s="88"/>
    </row>
    <row r="128" spans="1:11" ht="15" customHeight="1">
      <c r="A128" s="42" t="s">
        <v>75</v>
      </c>
      <c r="B128" s="88" t="s">
        <v>75</v>
      </c>
      <c r="C128" s="88"/>
      <c r="D128" s="88"/>
      <c r="E128" s="88"/>
      <c r="F128" s="42" t="s">
        <v>75</v>
      </c>
      <c r="G128" s="42" t="s">
        <v>75</v>
      </c>
      <c r="H128" s="88" t="s">
        <v>75</v>
      </c>
      <c r="I128" s="88"/>
      <c r="J128" s="88"/>
      <c r="K128" s="88"/>
    </row>
    <row r="129" spans="1:11" ht="15" customHeight="1">
      <c r="A129" s="42" t="s">
        <v>75</v>
      </c>
      <c r="B129" s="88" t="s">
        <v>75</v>
      </c>
      <c r="C129" s="88"/>
      <c r="D129" s="88"/>
      <c r="E129" s="88"/>
      <c r="F129" s="42" t="s">
        <v>75</v>
      </c>
      <c r="G129" s="42" t="s">
        <v>75</v>
      </c>
      <c r="H129" s="88" t="s">
        <v>75</v>
      </c>
      <c r="I129" s="88"/>
      <c r="J129" s="88"/>
      <c r="K129" s="88"/>
    </row>
    <row r="130" spans="1:11" ht="15" customHeight="1">
      <c r="A130" s="42" t="s">
        <v>75</v>
      </c>
      <c r="B130" s="88" t="s">
        <v>75</v>
      </c>
      <c r="C130" s="88"/>
      <c r="D130" s="88"/>
      <c r="E130" s="88"/>
      <c r="F130" s="42" t="s">
        <v>75</v>
      </c>
      <c r="G130" s="42" t="s">
        <v>75</v>
      </c>
      <c r="H130" s="88" t="s">
        <v>75</v>
      </c>
      <c r="I130" s="88"/>
      <c r="J130" s="88"/>
      <c r="K130" s="88"/>
    </row>
    <row r="131" spans="1:11" ht="15" customHeight="1">
      <c r="A131" s="42" t="s">
        <v>75</v>
      </c>
      <c r="B131" s="88" t="s">
        <v>75</v>
      </c>
      <c r="C131" s="88"/>
      <c r="D131" s="88"/>
      <c r="E131" s="88"/>
      <c r="F131" s="42" t="s">
        <v>75</v>
      </c>
      <c r="G131" s="42" t="s">
        <v>75</v>
      </c>
      <c r="H131" s="88" t="s">
        <v>75</v>
      </c>
      <c r="I131" s="88"/>
      <c r="J131" s="88"/>
      <c r="K131" s="88"/>
    </row>
    <row r="132" spans="1:11" ht="15" customHeight="1">
      <c r="A132" s="42" t="s">
        <v>75</v>
      </c>
      <c r="B132" s="88" t="s">
        <v>75</v>
      </c>
      <c r="C132" s="88"/>
      <c r="D132" s="88"/>
      <c r="E132" s="88"/>
      <c r="F132" s="42" t="s">
        <v>75</v>
      </c>
      <c r="G132" s="42" t="s">
        <v>75</v>
      </c>
      <c r="H132" s="88" t="s">
        <v>75</v>
      </c>
      <c r="I132" s="88"/>
      <c r="J132" s="88"/>
      <c r="K132" s="88"/>
    </row>
    <row r="133" spans="1:11" ht="15" customHeight="1">
      <c r="A133" s="42" t="s">
        <v>75</v>
      </c>
      <c r="B133" s="88" t="s">
        <v>75</v>
      </c>
      <c r="C133" s="88"/>
      <c r="D133" s="88"/>
      <c r="E133" s="88"/>
      <c r="F133" s="42" t="s">
        <v>75</v>
      </c>
      <c r="G133" s="42" t="s">
        <v>75</v>
      </c>
      <c r="H133" s="88" t="s">
        <v>75</v>
      </c>
      <c r="I133" s="88"/>
      <c r="J133" s="88"/>
      <c r="K133" s="88"/>
    </row>
    <row r="134" spans="1:11" ht="15" customHeight="1">
      <c r="A134" s="42" t="s">
        <v>75</v>
      </c>
      <c r="B134" s="88" t="s">
        <v>75</v>
      </c>
      <c r="C134" s="88"/>
      <c r="D134" s="88"/>
      <c r="E134" s="88"/>
      <c r="F134" s="42" t="s">
        <v>75</v>
      </c>
      <c r="G134" s="42" t="s">
        <v>75</v>
      </c>
      <c r="H134" s="88" t="s">
        <v>75</v>
      </c>
      <c r="I134" s="88"/>
      <c r="J134" s="88"/>
      <c r="K134" s="88"/>
    </row>
    <row r="135" spans="1:11" ht="15" customHeight="1">
      <c r="A135" s="42" t="s">
        <v>75</v>
      </c>
      <c r="B135" s="88" t="s">
        <v>75</v>
      </c>
      <c r="C135" s="88"/>
      <c r="D135" s="88"/>
      <c r="E135" s="88"/>
      <c r="F135" s="42" t="s">
        <v>75</v>
      </c>
      <c r="G135" s="42" t="s">
        <v>75</v>
      </c>
      <c r="H135" s="88" t="s">
        <v>75</v>
      </c>
      <c r="I135" s="88"/>
      <c r="J135" s="88"/>
      <c r="K135" s="88"/>
    </row>
    <row r="136" spans="1:11" ht="15" customHeight="1">
      <c r="A136" s="42" t="s">
        <v>75</v>
      </c>
      <c r="B136" s="88" t="s">
        <v>75</v>
      </c>
      <c r="C136" s="88"/>
      <c r="D136" s="88"/>
      <c r="E136" s="88"/>
      <c r="F136" s="42" t="s">
        <v>75</v>
      </c>
      <c r="G136" s="42" t="s">
        <v>75</v>
      </c>
      <c r="H136" s="88" t="s">
        <v>75</v>
      </c>
      <c r="I136" s="88"/>
      <c r="J136" s="88"/>
      <c r="K136" s="88"/>
    </row>
    <row r="137" spans="1:11" ht="15" customHeight="1">
      <c r="A137" s="42" t="s">
        <v>75</v>
      </c>
      <c r="B137" s="88" t="s">
        <v>75</v>
      </c>
      <c r="C137" s="88"/>
      <c r="D137" s="88"/>
      <c r="E137" s="88"/>
      <c r="F137" s="42" t="s">
        <v>75</v>
      </c>
      <c r="G137" s="42" t="s">
        <v>75</v>
      </c>
      <c r="H137" s="88" t="s">
        <v>75</v>
      </c>
      <c r="I137" s="88"/>
      <c r="J137" s="88"/>
      <c r="K137" s="88"/>
    </row>
    <row r="138" spans="1:11" ht="15" customHeight="1">
      <c r="A138" s="42" t="s">
        <v>75</v>
      </c>
      <c r="B138" s="92" t="s">
        <v>70</v>
      </c>
      <c r="C138" s="92"/>
      <c r="D138" s="92"/>
      <c r="E138" s="92"/>
      <c r="F138" s="42" t="s">
        <v>75</v>
      </c>
      <c r="G138" s="42" t="s">
        <v>75</v>
      </c>
      <c r="H138" s="93">
        <v>42828.939999999966</v>
      </c>
      <c r="I138" s="93"/>
      <c r="J138" s="93"/>
      <c r="K138" s="93"/>
    </row>
    <row r="139" spans="1:11" ht="15" customHeight="1">
      <c r="A139" s="94">
        <v>43281.552187499998</v>
      </c>
      <c r="B139" s="94"/>
      <c r="C139" s="94"/>
      <c r="D139" s="94"/>
      <c r="E139" s="94"/>
      <c r="F139" s="94"/>
      <c r="G139" s="94"/>
      <c r="H139" s="94"/>
      <c r="I139" s="43" t="s">
        <v>73</v>
      </c>
      <c r="J139" s="39" t="s">
        <v>74</v>
      </c>
      <c r="K139" s="43" t="s">
        <v>73</v>
      </c>
    </row>
  </sheetData>
  <mergeCells count="262">
    <mergeCell ref="B138:E138"/>
    <mergeCell ref="H138:K138"/>
    <mergeCell ref="A139:H139"/>
    <mergeCell ref="B135:E135"/>
    <mergeCell ref="H135:K135"/>
    <mergeCell ref="B136:E136"/>
    <mergeCell ref="H136:K136"/>
    <mergeCell ref="B137:E137"/>
    <mergeCell ref="H137:K137"/>
    <mergeCell ref="B132:E132"/>
    <mergeCell ref="H132:K132"/>
    <mergeCell ref="B133:E133"/>
    <mergeCell ref="H133:K133"/>
    <mergeCell ref="B134:E134"/>
    <mergeCell ref="H134:K134"/>
    <mergeCell ref="B129:E129"/>
    <mergeCell ref="H129:K129"/>
    <mergeCell ref="B130:E130"/>
    <mergeCell ref="H130:K130"/>
    <mergeCell ref="B131:E131"/>
    <mergeCell ref="H131:K131"/>
    <mergeCell ref="B126:E126"/>
    <mergeCell ref="H126:K126"/>
    <mergeCell ref="B127:E127"/>
    <mergeCell ref="H127:K127"/>
    <mergeCell ref="B128:E128"/>
    <mergeCell ref="H128:K128"/>
    <mergeCell ref="B123:E123"/>
    <mergeCell ref="H123:K123"/>
    <mergeCell ref="B124:E124"/>
    <mergeCell ref="H124:K124"/>
    <mergeCell ref="B125:E125"/>
    <mergeCell ref="H125:K125"/>
    <mergeCell ref="B120:E120"/>
    <mergeCell ref="H120:K120"/>
    <mergeCell ref="B121:E121"/>
    <mergeCell ref="H121:K121"/>
    <mergeCell ref="B122:E122"/>
    <mergeCell ref="H122:K122"/>
    <mergeCell ref="B117:E117"/>
    <mergeCell ref="H117:K117"/>
    <mergeCell ref="B118:E118"/>
    <mergeCell ref="H118:K118"/>
    <mergeCell ref="B119:E119"/>
    <mergeCell ref="H119:K119"/>
    <mergeCell ref="B114:E114"/>
    <mergeCell ref="H114:K114"/>
    <mergeCell ref="B115:E115"/>
    <mergeCell ref="H115:K115"/>
    <mergeCell ref="B116:E116"/>
    <mergeCell ref="H116:K116"/>
    <mergeCell ref="B111:E111"/>
    <mergeCell ref="H111:K111"/>
    <mergeCell ref="B112:E112"/>
    <mergeCell ref="H112:K112"/>
    <mergeCell ref="B113:E113"/>
    <mergeCell ref="H113:K113"/>
    <mergeCell ref="B108:E108"/>
    <mergeCell ref="H108:K108"/>
    <mergeCell ref="B109:E109"/>
    <mergeCell ref="H109:K109"/>
    <mergeCell ref="B110:E110"/>
    <mergeCell ref="H110:K110"/>
    <mergeCell ref="B105:E105"/>
    <mergeCell ref="H105:K105"/>
    <mergeCell ref="B106:E106"/>
    <mergeCell ref="H106:K106"/>
    <mergeCell ref="B107:E107"/>
    <mergeCell ref="H107:K107"/>
    <mergeCell ref="B102:E102"/>
    <mergeCell ref="H102:K102"/>
    <mergeCell ref="B103:E103"/>
    <mergeCell ref="H103:K103"/>
    <mergeCell ref="B104:E104"/>
    <mergeCell ref="H104:K104"/>
    <mergeCell ref="B99:E99"/>
    <mergeCell ref="H99:K99"/>
    <mergeCell ref="B100:E100"/>
    <mergeCell ref="H100:K100"/>
    <mergeCell ref="B101:E101"/>
    <mergeCell ref="H101:K101"/>
    <mergeCell ref="B96:E96"/>
    <mergeCell ref="H96:K96"/>
    <mergeCell ref="B97:E97"/>
    <mergeCell ref="H97:K97"/>
    <mergeCell ref="B98:E98"/>
    <mergeCell ref="H98:K98"/>
    <mergeCell ref="B93:E93"/>
    <mergeCell ref="H93:K93"/>
    <mergeCell ref="B94:E94"/>
    <mergeCell ref="H94:K94"/>
    <mergeCell ref="B95:E95"/>
    <mergeCell ref="H95:K95"/>
    <mergeCell ref="B90:E90"/>
    <mergeCell ref="H90:K90"/>
    <mergeCell ref="B91:E91"/>
    <mergeCell ref="H91:K91"/>
    <mergeCell ref="B92:E92"/>
    <mergeCell ref="H92:K92"/>
    <mergeCell ref="B87:F87"/>
    <mergeCell ref="H87:K87"/>
    <mergeCell ref="B88:E88"/>
    <mergeCell ref="H88:K88"/>
    <mergeCell ref="B89:E89"/>
    <mergeCell ref="H89:K89"/>
    <mergeCell ref="A83:K83"/>
    <mergeCell ref="B84:F84"/>
    <mergeCell ref="H84:K84"/>
    <mergeCell ref="B85:F85"/>
    <mergeCell ref="H85:K85"/>
    <mergeCell ref="B86:F86"/>
    <mergeCell ref="H86:K86"/>
    <mergeCell ref="A79:K79"/>
    <mergeCell ref="B80:F80"/>
    <mergeCell ref="H80:K80"/>
    <mergeCell ref="B81:F81"/>
    <mergeCell ref="H81:K81"/>
    <mergeCell ref="B82:F82"/>
    <mergeCell ref="H82:K82"/>
    <mergeCell ref="A75:K75"/>
    <mergeCell ref="B76:F76"/>
    <mergeCell ref="H76:K76"/>
    <mergeCell ref="B77:F77"/>
    <mergeCell ref="H77:K77"/>
    <mergeCell ref="B78:F78"/>
    <mergeCell ref="H78:K78"/>
    <mergeCell ref="A71:K71"/>
    <mergeCell ref="B72:F72"/>
    <mergeCell ref="H72:K72"/>
    <mergeCell ref="B73:F73"/>
    <mergeCell ref="H73:K73"/>
    <mergeCell ref="B74:F74"/>
    <mergeCell ref="H74:K74"/>
    <mergeCell ref="A67:K67"/>
    <mergeCell ref="B68:F68"/>
    <mergeCell ref="H68:K68"/>
    <mergeCell ref="B69:F69"/>
    <mergeCell ref="H69:K69"/>
    <mergeCell ref="B70:F70"/>
    <mergeCell ref="H70:K70"/>
    <mergeCell ref="B64:F64"/>
    <mergeCell ref="H64:K64"/>
    <mergeCell ref="B65:F65"/>
    <mergeCell ref="H65:K65"/>
    <mergeCell ref="A66:F66"/>
    <mergeCell ref="H66:K66"/>
    <mergeCell ref="A60:K60"/>
    <mergeCell ref="B61:F61"/>
    <mergeCell ref="H61:K61"/>
    <mergeCell ref="B62:F62"/>
    <mergeCell ref="H62:K62"/>
    <mergeCell ref="B63:F63"/>
    <mergeCell ref="H63:K63"/>
    <mergeCell ref="B57:F57"/>
    <mergeCell ref="H57:K57"/>
    <mergeCell ref="B58:F58"/>
    <mergeCell ref="H58:K58"/>
    <mergeCell ref="B59:F59"/>
    <mergeCell ref="H59:K59"/>
    <mergeCell ref="A53:K53"/>
    <mergeCell ref="B54:F54"/>
    <mergeCell ref="H54:K54"/>
    <mergeCell ref="B55:F55"/>
    <mergeCell ref="H55:K55"/>
    <mergeCell ref="B56:F56"/>
    <mergeCell ref="H56:K56"/>
    <mergeCell ref="B50:F50"/>
    <mergeCell ref="H50:K50"/>
    <mergeCell ref="B51:F51"/>
    <mergeCell ref="H51:K51"/>
    <mergeCell ref="B52:F52"/>
    <mergeCell ref="H52:K52"/>
    <mergeCell ref="B47:F47"/>
    <mergeCell ref="H47:K47"/>
    <mergeCell ref="B48:F48"/>
    <mergeCell ref="H48:K48"/>
    <mergeCell ref="B49:F49"/>
    <mergeCell ref="H49:K49"/>
    <mergeCell ref="A43:K43"/>
    <mergeCell ref="B44:F44"/>
    <mergeCell ref="H44:K44"/>
    <mergeCell ref="B45:F45"/>
    <mergeCell ref="H45:K45"/>
    <mergeCell ref="A46:K46"/>
    <mergeCell ref="B39:F39"/>
    <mergeCell ref="H39:K39"/>
    <mergeCell ref="A40:K40"/>
    <mergeCell ref="B41:F41"/>
    <mergeCell ref="H41:K41"/>
    <mergeCell ref="B42:F42"/>
    <mergeCell ref="H42:K42"/>
    <mergeCell ref="B36:F36"/>
    <mergeCell ref="H36:K36"/>
    <mergeCell ref="B37:F37"/>
    <mergeCell ref="H37:K37"/>
    <mergeCell ref="B38:F38"/>
    <mergeCell ref="H38:K38"/>
    <mergeCell ref="B32:F32"/>
    <mergeCell ref="H32:K32"/>
    <mergeCell ref="A33:K33"/>
    <mergeCell ref="B34:F34"/>
    <mergeCell ref="H34:K34"/>
    <mergeCell ref="B35:F35"/>
    <mergeCell ref="H35:K35"/>
    <mergeCell ref="A28:K28"/>
    <mergeCell ref="B29:F29"/>
    <mergeCell ref="H29:K29"/>
    <mergeCell ref="B30:F30"/>
    <mergeCell ref="H30:K30"/>
    <mergeCell ref="B31:F31"/>
    <mergeCell ref="H31:K31"/>
    <mergeCell ref="B25:F25"/>
    <mergeCell ref="H25:K25"/>
    <mergeCell ref="B26:F26"/>
    <mergeCell ref="H26:K26"/>
    <mergeCell ref="B27:F27"/>
    <mergeCell ref="H27:K27"/>
    <mergeCell ref="B21:F21"/>
    <mergeCell ref="H21:K21"/>
    <mergeCell ref="A22:K22"/>
    <mergeCell ref="B23:F23"/>
    <mergeCell ref="H23:K23"/>
    <mergeCell ref="B24:F24"/>
    <mergeCell ref="H24:K24"/>
    <mergeCell ref="B18:F18"/>
    <mergeCell ref="H18:K18"/>
    <mergeCell ref="B19:F19"/>
    <mergeCell ref="H19:K19"/>
    <mergeCell ref="B20:F20"/>
    <mergeCell ref="H20:K20"/>
    <mergeCell ref="B15:F15"/>
    <mergeCell ref="H15:K15"/>
    <mergeCell ref="B16:F16"/>
    <mergeCell ref="H16:K16"/>
    <mergeCell ref="B17:F17"/>
    <mergeCell ref="H17:K17"/>
    <mergeCell ref="B11:F11"/>
    <mergeCell ref="H11:K11"/>
    <mergeCell ref="B12:F12"/>
    <mergeCell ref="H12:K12"/>
    <mergeCell ref="A13:K13"/>
    <mergeCell ref="B14:F14"/>
    <mergeCell ref="H14:K14"/>
    <mergeCell ref="B8:F8"/>
    <mergeCell ref="H8:K8"/>
    <mergeCell ref="B9:F9"/>
    <mergeCell ref="H9:K9"/>
    <mergeCell ref="B10:F10"/>
    <mergeCell ref="H10:K10"/>
    <mergeCell ref="A4:K4"/>
    <mergeCell ref="B5:F5"/>
    <mergeCell ref="H5:K5"/>
    <mergeCell ref="B6:F6"/>
    <mergeCell ref="H6:K6"/>
    <mergeCell ref="B7:F7"/>
    <mergeCell ref="H7:K7"/>
    <mergeCell ref="A1:D1"/>
    <mergeCell ref="E1:K1"/>
    <mergeCell ref="A2:B2"/>
    <mergeCell ref="D2:K2"/>
    <mergeCell ref="A3:F3"/>
    <mergeCell ref="H3:K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H9" sqref="H9"/>
    </sheetView>
  </sheetViews>
  <sheetFormatPr defaultRowHeight="15"/>
  <cols>
    <col min="3" max="3" width="10.7109375" bestFit="1" customWidth="1"/>
  </cols>
  <sheetData>
    <row r="1" spans="1:3">
      <c r="A1" t="s">
        <v>101</v>
      </c>
      <c r="C1" s="38">
        <f>'Realisatie 18-19'!E79</f>
        <v>42828.940000000061</v>
      </c>
    </row>
    <row r="2" spans="1:3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Realisatie 18-19</vt:lpstr>
      <vt:lpstr>SL20180630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Odenhoven</dc:creator>
  <cp:lastModifiedBy>Tom Fresen</cp:lastModifiedBy>
  <cp:lastPrinted>2018-11-28T23:18:11Z</cp:lastPrinted>
  <dcterms:created xsi:type="dcterms:W3CDTF">2017-07-01T13:26:50Z</dcterms:created>
  <dcterms:modified xsi:type="dcterms:W3CDTF">2019-11-17T21:54:16Z</dcterms:modified>
</cp:coreProperties>
</file>