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ED37" lockStructure="1"/>
  <bookViews>
    <workbookView visibility="visible" minimized="0" showHorizontalScroll="1" showVerticalScroll="1" showSheetTabs="1" tabRatio="600" firstSheet="0" activeTab="0" autoFilterDateGrouping="1"/>
  </bookViews>
  <sheets>
    <sheet xmlns:r="http://schemas.openxmlformats.org/officeDocument/2006/relationships" name="Invullen" sheetId="1" state="visible" r:id="rId1"/>
    <sheet xmlns:r="http://schemas.openxmlformats.org/officeDocument/2006/relationships" name="Uitleg" sheetId="2" state="visible" r:id="rId2"/>
    <sheet xmlns:r="http://schemas.openxmlformats.org/officeDocument/2006/relationships" name="Ref" sheetId="3" state="hidden" r:id="rId3"/>
    <sheet xmlns:r="http://schemas.openxmlformats.org/officeDocument/2006/relationships" name="Meta" sheetId="4" state="hidden" r:id="rId4"/>
  </sheets>
  <definedNames>
    <definedName name="_xlnm.Print_Area" localSheetId="0">'Invullen'!$A$1:$H$80</definedName>
    <definedName name="_xlnm.Print_Area" localSheetId="1">'Uitleg'!$A$1:$G$45</definedName>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12">
    <font>
      <name val="Calibri"/>
      <family val="2"/>
      <color theme="1"/>
      <sz val="11"/>
      <scheme val="minor"/>
    </font>
    <font>
      <name val="Arial"/>
      <b val="1"/>
      <sz val="11"/>
    </font>
    <font>
      <name val="Arial"/>
      <color rgb="FF808080"/>
      <sz val="9"/>
    </font>
    <font>
      <name val="Arial"/>
      <sz val="10"/>
    </font>
    <font>
      <name val="Arial"/>
      <b val="1"/>
      <color rgb="FF1F3864"/>
      <sz val="16"/>
    </font>
    <font>
      <name val="Arial"/>
      <color rgb="FF595959"/>
      <sz val="10"/>
    </font>
    <font>
      <name val="Arial"/>
      <b val="1"/>
      <sz val="13"/>
    </font>
    <font>
      <name val="Arial"/>
      <b val="1"/>
      <color rgb="FFFFFFFF"/>
      <sz val="12"/>
    </font>
    <font>
      <name val="Arial"/>
      <sz val="11"/>
    </font>
    <font>
      <name val="Arial"/>
      <b val="1"/>
      <color rgb="FFFFFFFF"/>
      <sz val="10"/>
    </font>
    <font>
      <name val="Arial"/>
      <b val="1"/>
      <sz val="10"/>
    </font>
    <font>
      <name val="Arial"/>
      <b val="1"/>
      <color rgb="FF1F3864"/>
      <sz val="12"/>
    </font>
  </fonts>
  <fills count="6">
    <fill>
      <patternFill/>
    </fill>
    <fill>
      <patternFill patternType="gray125"/>
    </fill>
    <fill>
      <patternFill patternType="solid">
        <fgColor rgb="FF1F3864"/>
        <bgColor rgb="FF1F3864"/>
      </patternFill>
    </fill>
    <fill>
      <patternFill patternType="solid">
        <fgColor rgb="FFFFF2CC"/>
        <bgColor rgb="FFFFF2CC"/>
      </patternFill>
    </fill>
    <fill>
      <patternFill patternType="solid">
        <fgColor rgb="FF4472C4"/>
        <bgColor rgb="FF4472C4"/>
      </patternFill>
    </fill>
    <fill>
      <patternFill patternType="solid">
        <fgColor rgb="FFF2F2F2"/>
        <bgColor rgb="FFF2F2F2"/>
      </patternFill>
    </fill>
  </fills>
  <borders count="3">
    <border>
      <left/>
      <right/>
      <top/>
      <bottom/>
      <diagonal/>
    </border>
    <border>
      <bottom style="thin">
        <color rgb="FFBFBFBF"/>
      </bottom>
    </border>
    <border>
      <left/>
      <right/>
      <top/>
      <bottom style="thin">
        <color rgb="FFBFBFBF"/>
      </bottom>
    </border>
  </borders>
  <cellStyleXfs count="1">
    <xf numFmtId="0" fontId="0" fillId="0" borderId="0"/>
  </cellStyleXfs>
  <cellXfs count="35">
    <xf numFmtId="0" fontId="0" fillId="0" borderId="0" pivotButton="0" quotePrefix="0" xfId="0"/>
    <xf numFmtId="0" fontId="4" fillId="0" borderId="0" applyAlignment="1" pivotButton="0" quotePrefix="0" xfId="0">
      <alignment vertical="center"/>
    </xf>
    <xf numFmtId="0" fontId="5" fillId="0" borderId="0" pivotButton="0" quotePrefix="0" xfId="0"/>
    <xf numFmtId="0" fontId="6" fillId="0" borderId="1" applyAlignment="1" pivotButton="0" quotePrefix="0" xfId="0">
      <alignment horizontal="center" vertical="center"/>
    </xf>
    <xf numFmtId="0" fontId="0" fillId="0" borderId="1" pivotButton="0" quotePrefix="0" xfId="0"/>
    <xf numFmtId="0" fontId="7" fillId="2" borderId="0" applyAlignment="1" pivotButton="0" quotePrefix="0" xfId="0">
      <alignment vertical="center" indent="1"/>
    </xf>
    <xf numFmtId="0" fontId="0" fillId="2" borderId="0" pivotButton="0" quotePrefix="0" xfId="0"/>
    <xf numFmtId="0" fontId="1" fillId="0" borderId="0" applyAlignment="1" pivotButton="0" quotePrefix="0" xfId="0">
      <alignment vertical="center"/>
    </xf>
    <xf numFmtId="0" fontId="8" fillId="3" borderId="1" applyProtection="1" pivotButton="0" quotePrefix="0" xfId="0">
      <protection locked="0" hidden="0"/>
    </xf>
    <xf numFmtId="0" fontId="0" fillId="3" borderId="1" applyProtection="1" pivotButton="0" quotePrefix="0" xfId="0">
      <protection locked="0" hidden="0"/>
    </xf>
    <xf numFmtId="0" fontId="2" fillId="0" borderId="0" pivotButton="0" quotePrefix="0" xfId="0"/>
    <xf numFmtId="0" fontId="9" fillId="4" borderId="1" applyAlignment="1" pivotButton="0" quotePrefix="0" xfId="0">
      <alignment horizontal="center" vertical="center" wrapText="1"/>
    </xf>
    <xf numFmtId="1" fontId="3" fillId="5" borderId="2" applyAlignment="1" pivotButton="0" quotePrefix="0" xfId="0">
      <alignment horizontal="center"/>
    </xf>
    <xf numFmtId="165" fontId="3" fillId="5" borderId="2" applyAlignment="1" pivotButton="0" quotePrefix="0" xfId="0">
      <alignment horizontal="center"/>
    </xf>
    <xf numFmtId="0" fontId="3" fillId="5" borderId="2" pivotButton="0" quotePrefix="0" xfId="0"/>
    <xf numFmtId="0" fontId="8" fillId="3" borderId="1" applyAlignment="1" applyProtection="1" pivotButton="0" quotePrefix="0" xfId="0">
      <alignment horizontal="center"/>
      <protection locked="0" hidden="0"/>
    </xf>
    <xf numFmtId="0" fontId="3" fillId="0" borderId="2" pivotButton="0" quotePrefix="0" xfId="0"/>
    <xf numFmtId="0" fontId="0" fillId="4" borderId="1" pivotButton="0" quotePrefix="0" xfId="0"/>
    <xf numFmtId="0" fontId="3" fillId="5" borderId="2" applyAlignment="1" pivotButton="0" quotePrefix="0" xfId="0">
      <alignment horizontal="center"/>
    </xf>
    <xf numFmtId="0" fontId="0" fillId="0" borderId="2" pivotButton="0" quotePrefix="0" xfId="0"/>
    <xf numFmtId="0" fontId="3" fillId="0" borderId="0" applyAlignment="1" pivotButton="0" quotePrefix="0" xfId="0">
      <alignment vertical="center" wrapText="1"/>
    </xf>
    <xf numFmtId="0" fontId="8" fillId="3" borderId="1" applyAlignment="1" applyProtection="1" pivotButton="0" quotePrefix="0" xfId="0">
      <alignment horizontal="left" vertical="center" indent="1"/>
      <protection locked="0" hidden="0"/>
    </xf>
    <xf numFmtId="0" fontId="3" fillId="0" borderId="1" applyAlignment="1" pivotButton="0" quotePrefix="0" xfId="0">
      <alignment vertical="center"/>
    </xf>
    <xf numFmtId="0" fontId="10" fillId="0" borderId="1" applyAlignment="1" pivotButton="0" quotePrefix="0" xfId="0">
      <alignment horizontal="center" vertical="center"/>
    </xf>
    <xf numFmtId="0" fontId="6" fillId="0" borderId="0" applyAlignment="1" pivotButton="0" quotePrefix="0" xfId="0">
      <alignment horizontal="center" vertical="center"/>
    </xf>
    <xf numFmtId="0" fontId="4" fillId="0" borderId="0" pivotButton="0" quotePrefix="0" xfId="0"/>
    <xf numFmtId="0" fontId="11" fillId="0" borderId="0" pivotButton="0" quotePrefix="0" xfId="0"/>
    <xf numFmtId="0" fontId="8" fillId="0" borderId="0" applyAlignment="1" pivotButton="0" quotePrefix="0" xfId="0">
      <alignment vertical="top" wrapText="1"/>
    </xf>
    <xf numFmtId="0" fontId="3" fillId="0" borderId="0" applyAlignment="1" pivotButton="0" quotePrefix="0" xfId="0">
      <alignment vertical="top" wrapText="1"/>
    </xf>
    <xf numFmtId="0" fontId="1" fillId="0" borderId="0" applyAlignment="1" pivotButton="0" quotePrefix="0" xfId="0">
      <alignment vertical="top" wrapText="1"/>
    </xf>
    <xf numFmtId="0" fontId="9" fillId="4" borderId="0" applyAlignment="1" pivotButton="0" quotePrefix="0" xfId="0">
      <alignment horizontal="center" vertical="center" wrapText="1"/>
    </xf>
    <xf numFmtId="0" fontId="3" fillId="0" borderId="0" applyAlignment="1" pivotButton="0" quotePrefix="0" xfId="0">
      <alignment horizontal="center"/>
    </xf>
    <xf numFmtId="0" fontId="3" fillId="3" borderId="0" applyAlignment="1" pivotButton="0" quotePrefix="0" xfId="0">
      <alignment horizontal="center"/>
    </xf>
    <xf numFmtId="0" fontId="1" fillId="0" borderId="0" pivotButton="0" quotePrefix="0" xfId="0"/>
    <xf numFmtId="0" fontId="3" fillId="0" borderId="0" pivotButton="0" quotePrefix="0" xfId="0"/>
  </cellXfs>
  <cellStyles count="1">
    <cellStyle name="Normal" xfId="0" builtinId="0" hidden="0"/>
  </cellStyles>
  <dxfs count="6">
    <dxf>
      <font>
        <color rgb="FF1E7B34"/>
      </font>
    </dxf>
    <dxf>
      <font>
        <b val="1"/>
        <color rgb="FFC00000"/>
      </font>
    </dxf>
    <dxf>
      <font>
        <color rgb="FFB26B00"/>
      </font>
    </dxf>
    <dxf>
      <font>
        <b val="1"/>
        <color rgb="FF1E7B34"/>
      </font>
      <fill>
        <patternFill patternType="solid">
          <fgColor rgb="FFE2EFDA"/>
          <bgColor rgb="FFE2EFDA"/>
        </patternFill>
      </fill>
    </dxf>
    <dxf>
      <font>
        <b val="1"/>
        <color rgb="FFC00000"/>
      </font>
      <fill>
        <patternFill patternType="solid">
          <fgColor rgb="FFFCE4E4"/>
          <bgColor rgb="FFFCE4E4"/>
        </patternFill>
      </fill>
    </dxf>
    <dxf>
      <font>
        <b val="1"/>
        <color rgb="FFB26B00"/>
      </font>
      <fill>
        <patternFill patternType="solid">
          <fgColor rgb="FFFFF2CC"/>
          <bgColor rgb="FFFFF2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J80"/>
  <sheetViews>
    <sheetView showGridLines="0" tabSelected="1" workbookViewId="0">
      <pane ySplit="4" topLeftCell="A5" activePane="bottomLeft" state="frozen"/>
      <selection pane="bottomLeft" activeCell="A1" sqref="A1"/>
    </sheetView>
  </sheetViews>
  <sheetFormatPr baseColWidth="8" defaultRowHeight="15"/>
  <cols>
    <col width="22" customWidth="1" min="1" max="1"/>
    <col width="20" customWidth="1" min="2" max="2"/>
    <col width="22" customWidth="1" min="3" max="3"/>
    <col width="22" customWidth="1" min="4" max="4"/>
    <col width="21" customWidth="1" min="5" max="5"/>
    <col width="17" customWidth="1" min="6" max="6"/>
    <col width="17" customWidth="1" min="7" max="7"/>
    <col width="46" customWidth="1" min="8" max="8"/>
    <col hidden="1" width="11" customWidth="1" min="9" max="9"/>
    <col hidden="1" width="11" customWidth="1" min="10" max="10"/>
  </cols>
  <sheetData>
    <row r="1" ht="30" customHeight="1">
      <c r="A1" s="1" t="inlineStr">
        <is>
          <t>HCSC Voorspellingsspel  —  seizoen 2026-2027</t>
        </is>
      </c>
    </row>
    <row r="2" ht="18" customHeight="1">
      <c r="A2" s="2" t="inlineStr">
        <is>
          <t>Vul alle geel gekleurde vakjes in en scroll door tot je onderaan bent. Weet je iets niet? Kijk op het tabblad Uitleg, onderaan het scherm.</t>
        </is>
      </c>
    </row>
    <row r="3" ht="31.5" customHeight="1">
      <c r="A3" s="3">
        <f>IF(AND(D69="OK",D70="OK",D71="OK",D72="OK",D74=0),"KLAAR - je kunt dit bestand insturen","NOG NIET KLAAR - onderaan bij stap 5 zie je wat er nog mist")</f>
        <v/>
      </c>
      <c r="B3" s="4" t="n"/>
      <c r="C3" s="4" t="n"/>
      <c r="D3" s="4" t="n"/>
      <c r="E3" s="4" t="n"/>
      <c r="F3" s="4" t="n"/>
      <c r="G3" s="4" t="n"/>
      <c r="H3" s="4" t="n"/>
    </row>
    <row r="4" ht="18" customHeight="1">
      <c r="A4" s="2">
        <f>"Insturen kan tot en met "&amp;Ref!$G$5&amp;".   Mail dit bestand naar "&amp;Ref!$G$8</f>
        <v/>
      </c>
    </row>
    <row r="6" ht="25.5" customHeight="1">
      <c r="A6" s="5" t="inlineStr">
        <is>
          <t>STAP 1  —  JOUW GEGEVENS</t>
        </is>
      </c>
      <c r="B6" s="6" t="n"/>
      <c r="C6" s="6" t="n"/>
      <c r="D6" s="6" t="n"/>
      <c r="E6" s="6" t="n"/>
      <c r="F6" s="6" t="n"/>
      <c r="G6" s="6" t="n"/>
      <c r="H6" s="6" t="n"/>
    </row>
    <row r="7" ht="19.5" customHeight="1">
      <c r="A7" s="7" t="inlineStr">
        <is>
          <t>Voornaam</t>
        </is>
      </c>
      <c r="B7" s="8" t="n"/>
      <c r="C7" s="9" t="n"/>
      <c r="D7" s="9" t="n"/>
    </row>
    <row r="8" ht="19.5" customHeight="1">
      <c r="A8" s="7" t="inlineStr">
        <is>
          <t>Achternaam</t>
        </is>
      </c>
      <c r="B8" s="8" t="n"/>
      <c r="C8" s="9" t="n"/>
      <c r="D8" s="9" t="n"/>
    </row>
    <row r="9" ht="19.5" customHeight="1">
      <c r="A9" s="7" t="inlineStr">
        <is>
          <t>E-mailadres</t>
        </is>
      </c>
      <c r="B9" s="8" t="n"/>
      <c r="C9" s="9" t="n"/>
      <c r="D9" s="9" t="n"/>
      <c r="E9" s="10" t="inlineStr">
        <is>
          <t>hier krijg je de bevestiging van je inzending op</t>
        </is>
      </c>
    </row>
    <row r="10" ht="19.5" customHeight="1">
      <c r="A10" s="7" t="inlineStr">
        <is>
          <t>Mobiel nummer</t>
        </is>
      </c>
      <c r="B10" s="8" t="n"/>
      <c r="C10" s="9" t="n"/>
      <c r="D10" s="9" t="n"/>
      <c r="E10" s="10" t="inlineStr">
        <is>
          <t>optioneel - alleen om je te bereiken als je in de prijzen valt</t>
        </is>
      </c>
    </row>
    <row r="11" ht="19.5" customHeight="1">
      <c r="A11" s="7" t="inlineStr">
        <is>
          <t>Deelnemersnaam</t>
        </is>
      </c>
      <c r="B11" s="8" t="n"/>
      <c r="C11" s="9" t="n"/>
      <c r="D11" s="9" t="n"/>
      <c r="E11" s="10" t="inlineStr">
        <is>
          <t>onder deze naam kom je op het leaderboard te staan (moet uniek zijn)</t>
        </is>
      </c>
    </row>
    <row r="12" ht="18" customHeight="1">
      <c r="A12" s="2" t="inlineStr">
        <is>
          <t>Door dit formulier in te sturen ga je akkoord met de spelregels en met het tonen van je deelnemersnaam op hcsc.nl. Je overige gegevens blijven binnen de organisatie van het spel en worden na afloop van het seizoen verwijderd.</t>
        </is>
      </c>
    </row>
    <row r="14" ht="25.5" customHeight="1">
      <c r="A14" s="5" t="inlineStr">
        <is>
          <t>STAP 2  —  DE 24 WEDSTRIJDEN</t>
        </is>
      </c>
      <c r="B14" s="6" t="n"/>
      <c r="C14" s="6" t="n"/>
      <c r="D14" s="6" t="n"/>
      <c r="E14" s="6" t="n"/>
      <c r="F14" s="6" t="n"/>
      <c r="G14" s="6" t="n"/>
      <c r="H14" s="6" t="n"/>
    </row>
    <row r="15" ht="18" customHeight="1">
      <c r="A15" s="2" t="inlineStr">
        <is>
          <t>Kies bij elke wedstrijd wie er wint. De score mag je leeg laten, maar dan haal je 3 in plaats van 6 punten. Een leeg vakje telt niet als 0.</t>
        </is>
      </c>
    </row>
    <row r="16" ht="30" customHeight="1">
      <c r="A16" s="11" t="inlineStr">
        <is>
          <t>Wedstrijd­nr</t>
        </is>
      </c>
      <c r="B16" s="11" t="inlineStr">
        <is>
          <t>Datum</t>
        </is>
      </c>
      <c r="C16" s="11" t="inlineStr">
        <is>
          <t>Thuis</t>
        </is>
      </c>
      <c r="D16" s="11" t="inlineStr">
        <is>
          <t>Uit</t>
        </is>
      </c>
      <c r="E16" s="11" t="inlineStr">
        <is>
          <t>Wie wint?</t>
        </is>
      </c>
      <c r="F16" s="11" t="inlineStr">
        <is>
          <t>Doelpunten thuis</t>
        </is>
      </c>
      <c r="G16" s="11" t="inlineStr">
        <is>
          <t>Doelpunten uit</t>
        </is>
      </c>
      <c r="H16" s="11" t="inlineStr">
        <is>
          <t>Let op</t>
        </is>
      </c>
      <c r="I16" s="10" t="inlineStr">
        <is>
          <t>hlp_score</t>
        </is>
      </c>
      <c r="J16" s="10" t="inlineStr">
        <is>
          <t>hlp_conflict</t>
        </is>
      </c>
    </row>
    <row r="17" ht="15" customHeight="1">
      <c r="A17" s="12" t="n">
        <v>40909</v>
      </c>
      <c r="B17" s="13" t="n">
        <v>46284</v>
      </c>
      <c r="C17" s="14" t="inlineStr">
        <is>
          <t>HCSC 1</t>
        </is>
      </c>
      <c r="D17" s="14" t="inlineStr">
        <is>
          <t>LSVV 1</t>
        </is>
      </c>
      <c r="E17" s="8" t="n"/>
      <c r="F17" s="15" t="n"/>
      <c r="G17" s="15" t="n"/>
      <c r="H17" s="16">
        <f>IF(E17="","Kies nog wie er wint",IF(J17=1,"Let op: de score past niet bij wie je liet winnen",IF(I17=0,"Geen score ingevuld - hier haal je maximaal 3 punten","OK")))</f>
        <v/>
      </c>
      <c r="I17">
        <f>IF(AND(F17&lt;&gt;"",G17&lt;&gt;""),1,0)</f>
        <v/>
      </c>
      <c r="J17">
        <f>IF(OR(E17="",F17="",G17=""),0,IF(OR(AND(E17=C17,F17&lt;=G17),AND(E17=D17,F17&gt;=G17),AND(E17="Gelijkspel",F17&lt;&gt;G17)),1,0))</f>
        <v/>
      </c>
    </row>
    <row r="18" ht="15" customHeight="1">
      <c r="A18" s="12" t="n">
        <v>7006</v>
      </c>
      <c r="B18" s="13" t="n">
        <v>46291</v>
      </c>
      <c r="C18" s="14" t="inlineStr">
        <is>
          <t>Flevo 1</t>
        </is>
      </c>
      <c r="D18" s="14" t="inlineStr">
        <is>
          <t>HCSC 1</t>
        </is>
      </c>
      <c r="E18" s="8" t="n"/>
      <c r="F18" s="15" t="n"/>
      <c r="G18" s="15" t="n"/>
      <c r="H18" s="16">
        <f>IF(E18="","Kies nog wie er wint",IF(J18=1,"Let op: de score past niet bij wie je liet winnen",IF(I18=0,"Geen score ingevuld - hier haal je maximaal 3 punten","OK")))</f>
        <v/>
      </c>
      <c r="I18">
        <f>IF(AND(F18&lt;&gt;"",G18&lt;&gt;""),1,0)</f>
        <v/>
      </c>
      <c r="J18">
        <f>IF(OR(E18="",F18="",G18=""),0,IF(OR(AND(E18=C18,F18&lt;=G18),AND(E18=D18,F18&gt;=G18),AND(E18="Gelijkspel",F18&lt;&gt;G18)),1,0))</f>
        <v/>
      </c>
    </row>
    <row r="19" ht="15" customHeight="1">
      <c r="A19" s="12" t="n">
        <v>9074</v>
      </c>
      <c r="B19" s="13" t="n">
        <v>46298</v>
      </c>
      <c r="C19" s="14" t="inlineStr">
        <is>
          <t>HCSC 1</t>
        </is>
      </c>
      <c r="D19" s="14" t="inlineStr">
        <is>
          <t>Zouaven De 1</t>
        </is>
      </c>
      <c r="E19" s="8" t="n"/>
      <c r="F19" s="15" t="n"/>
      <c r="G19" s="15" t="n"/>
      <c r="H19" s="16">
        <f>IF(E19="","Kies nog wie er wint",IF(J19=1,"Let op: de score past niet bij wie je liet winnen",IF(I19=0,"Geen score ingevuld - hier haal je maximaal 3 punten","OK")))</f>
        <v/>
      </c>
      <c r="I19">
        <f>IF(AND(F19&lt;&gt;"",G19&lt;&gt;""),1,0)</f>
        <v/>
      </c>
      <c r="J19">
        <f>IF(OR(E19="",F19="",G19=""),0,IF(OR(AND(E19=C19,F19&lt;=G19),AND(E19=D19,F19&gt;=G19),AND(E19="Gelijkspel",F19&lt;&gt;G19)),1,0))</f>
        <v/>
      </c>
    </row>
    <row r="20" ht="15" customHeight="1">
      <c r="A20" s="12" t="n">
        <v>43373</v>
      </c>
      <c r="B20" s="13" t="n">
        <v>46305</v>
      </c>
      <c r="C20" s="14" t="inlineStr">
        <is>
          <t>RKEDO 1</t>
        </is>
      </c>
      <c r="D20" s="14" t="inlineStr">
        <is>
          <t>HCSC 1</t>
        </is>
      </c>
      <c r="E20" s="8" t="n"/>
      <c r="F20" s="15" t="n"/>
      <c r="G20" s="15" t="n"/>
      <c r="H20" s="16">
        <f>IF(E20="","Kies nog wie er wint",IF(J20=1,"Let op: de score past niet bij wie je liet winnen",IF(I20=0,"Geen score ingevuld - hier haal je maximaal 3 punten","OK")))</f>
        <v/>
      </c>
      <c r="I20">
        <f>IF(AND(F20&lt;&gt;"",G20&lt;&gt;""),1,0)</f>
        <v/>
      </c>
      <c r="J20">
        <f>IF(OR(E20="",F20="",G20=""),0,IF(OR(AND(E20=C20,F20&lt;=G20),AND(E20=D20,F20&gt;=G20),AND(E20="Gelijkspel",F20&lt;&gt;G20)),1,0))</f>
        <v/>
      </c>
    </row>
    <row r="21" ht="15" customHeight="1">
      <c r="A21" s="12" t="n">
        <v>33115</v>
      </c>
      <c r="B21" s="13" t="n">
        <v>46319</v>
      </c>
      <c r="C21" s="14" t="inlineStr">
        <is>
          <t>HCSC 1</t>
        </is>
      </c>
      <c r="D21" s="14" t="inlineStr">
        <is>
          <t>Victoria O 1</t>
        </is>
      </c>
      <c r="E21" s="8" t="n"/>
      <c r="F21" s="15" t="n"/>
      <c r="G21" s="15" t="n"/>
      <c r="H21" s="16">
        <f>IF(E21="","Kies nog wie er wint",IF(J21=1,"Let op: de score past niet bij wie je liet winnen",IF(I21=0,"Geen score ingevuld - hier haal je maximaal 3 punten","OK")))</f>
        <v/>
      </c>
      <c r="I21">
        <f>IF(AND(F21&lt;&gt;"",G21&lt;&gt;""),1,0)</f>
        <v/>
      </c>
      <c r="J21">
        <f>IF(OR(E21="",F21="",G21=""),0,IF(OR(AND(E21=C21,F21&lt;=G21),AND(E21=D21,F21&gt;=G21),AND(E21="Gelijkspel",F21&lt;&gt;G21)),1,0))</f>
        <v/>
      </c>
    </row>
    <row r="22" ht="15" customHeight="1">
      <c r="A22" s="12" t="n">
        <v>46417</v>
      </c>
      <c r="B22" s="13" t="n">
        <v>46326</v>
      </c>
      <c r="C22" s="14" t="inlineStr">
        <is>
          <t>Grasshoppers 1</t>
        </is>
      </c>
      <c r="D22" s="14" t="inlineStr">
        <is>
          <t>HCSC 1</t>
        </is>
      </c>
      <c r="E22" s="8" t="n"/>
      <c r="F22" s="15" t="n"/>
      <c r="G22" s="15" t="n"/>
      <c r="H22" s="16">
        <f>IF(E22="","Kies nog wie er wint",IF(J22=1,"Let op: de score past niet bij wie je liet winnen",IF(I22=0,"Geen score ingevuld - hier haal je maximaal 3 punten","OK")))</f>
        <v/>
      </c>
      <c r="I22">
        <f>IF(AND(F22&lt;&gt;"",G22&lt;&gt;""),1,0)</f>
        <v/>
      </c>
      <c r="J22">
        <f>IF(OR(E22="",F22="",G22=""),0,IF(OR(AND(E22=C22,F22&lt;=G22),AND(E22=D22,F22&gt;=G22),AND(E22="Gelijkspel",F22&lt;&gt;G22)),1,0))</f>
        <v/>
      </c>
    </row>
    <row r="23" ht="15" customHeight="1">
      <c r="A23" s="12" t="n">
        <v>19002</v>
      </c>
      <c r="B23" s="13" t="n">
        <v>46340</v>
      </c>
      <c r="C23" s="14" t="inlineStr">
        <is>
          <t>s.v. Enkhuizen 1</t>
        </is>
      </c>
      <c r="D23" s="14" t="inlineStr">
        <is>
          <t>HCSC 1</t>
        </is>
      </c>
      <c r="E23" s="8" t="n"/>
      <c r="F23" s="15" t="n"/>
      <c r="G23" s="15" t="n"/>
      <c r="H23" s="16">
        <f>IF(E23="","Kies nog wie er wint",IF(J23=1,"Let op: de score past niet bij wie je liet winnen",IF(I23=0,"Geen score ingevuld - hier haal je maximaal 3 punten","OK")))</f>
        <v/>
      </c>
      <c r="I23">
        <f>IF(AND(F23&lt;&gt;"",G23&lt;&gt;""),1,0)</f>
        <v/>
      </c>
      <c r="J23">
        <f>IF(OR(E23="",F23="",G23=""),0,IF(OR(AND(E23=C23,F23&lt;=G23),AND(E23=D23,F23&gt;=G23),AND(E23="Gelijkspel",F23&lt;&gt;G23)),1,0))</f>
        <v/>
      </c>
    </row>
    <row r="24" ht="15" customHeight="1">
      <c r="A24" s="12" t="n">
        <v>33912</v>
      </c>
      <c r="B24" s="13" t="n">
        <v>46347</v>
      </c>
      <c r="C24" s="14" t="inlineStr">
        <is>
          <t>Zwaluwen 30 HCSV 1</t>
        </is>
      </c>
      <c r="D24" s="14" t="inlineStr">
        <is>
          <t>HCSC 1</t>
        </is>
      </c>
      <c r="E24" s="8" t="n"/>
      <c r="F24" s="15" t="n"/>
      <c r="G24" s="15" t="n"/>
      <c r="H24" s="16">
        <f>IF(E24="","Kies nog wie er wint",IF(J24=1,"Let op: de score past niet bij wie je liet winnen",IF(I24=0,"Geen score ingevuld - hier haal je maximaal 3 punten","OK")))</f>
        <v/>
      </c>
      <c r="I24">
        <f>IF(AND(F24&lt;&gt;"",G24&lt;&gt;""),1,0)</f>
        <v/>
      </c>
      <c r="J24">
        <f>IF(OR(E24="",F24="",G24=""),0,IF(OR(AND(E24=C24,F24&lt;=G24),AND(E24=D24,F24&gt;=G24),AND(E24="Gelijkspel",F24&lt;&gt;G24)),1,0))</f>
        <v/>
      </c>
    </row>
    <row r="25" ht="15" customHeight="1">
      <c r="A25" s="12" t="n">
        <v>38517</v>
      </c>
      <c r="B25" s="13" t="n">
        <v>46354</v>
      </c>
      <c r="C25" s="14" t="inlineStr">
        <is>
          <t>HCSC 1</t>
        </is>
      </c>
      <c r="D25" s="14" t="inlineStr">
        <is>
          <t>SV Spartanen 1</t>
        </is>
      </c>
      <c r="E25" s="8" t="n"/>
      <c r="F25" s="15" t="n"/>
      <c r="G25" s="15" t="n"/>
      <c r="H25" s="16">
        <f>IF(E25="","Kies nog wie er wint",IF(J25=1,"Let op: de score past niet bij wie je liet winnen",IF(I25=0,"Geen score ingevuld - hier haal je maximaal 3 punten","OK")))</f>
        <v/>
      </c>
      <c r="I25">
        <f>IF(AND(F25&lt;&gt;"",G25&lt;&gt;""),1,0)</f>
        <v/>
      </c>
      <c r="J25">
        <f>IF(OR(E25="",F25="",G25=""),0,IF(OR(AND(E25=C25,F25&lt;=G25),AND(E25=D25,F25&gt;=G25),AND(E25="Gelijkspel",F25&lt;&gt;G25)),1,0))</f>
        <v/>
      </c>
    </row>
    <row r="26" ht="15" customHeight="1">
      <c r="A26" s="12" t="n">
        <v>33180</v>
      </c>
      <c r="B26" s="13" t="n">
        <v>46361</v>
      </c>
      <c r="C26" s="14" t="inlineStr">
        <is>
          <t>Sporting Andijk 1</t>
        </is>
      </c>
      <c r="D26" s="14" t="inlineStr">
        <is>
          <t>HCSC 1</t>
        </is>
      </c>
      <c r="E26" s="8" t="n"/>
      <c r="F26" s="15" t="n"/>
      <c r="G26" s="15" t="n"/>
      <c r="H26" s="16">
        <f>IF(E26="","Kies nog wie er wint",IF(J26=1,"Let op: de score past niet bij wie je liet winnen",IF(I26=0,"Geen score ingevuld - hier haal je maximaal 3 punten","OK")))</f>
        <v/>
      </c>
      <c r="I26">
        <f>IF(AND(F26&lt;&gt;"",G26&lt;&gt;""),1,0)</f>
        <v/>
      </c>
      <c r="J26">
        <f>IF(OR(E26="",F26="",G26=""),0,IF(OR(AND(E26=C26,F26&lt;=G26),AND(E26=D26,F26&gt;=G26),AND(E26="Gelijkspel",F26&lt;&gt;G26)),1,0))</f>
        <v/>
      </c>
    </row>
    <row r="27" ht="15" customHeight="1">
      <c r="A27" s="12" t="n">
        <v>23497</v>
      </c>
      <c r="B27" s="13" t="n">
        <v>46368</v>
      </c>
      <c r="C27" s="14" t="inlineStr">
        <is>
          <t>HCSC 1</t>
        </is>
      </c>
      <c r="D27" s="14" t="inlineStr">
        <is>
          <t>VVW 1</t>
        </is>
      </c>
      <c r="E27" s="8" t="n"/>
      <c r="F27" s="15" t="n"/>
      <c r="G27" s="15" t="n"/>
      <c r="H27" s="16">
        <f>IF(E27="","Kies nog wie er wint",IF(J27=1,"Let op: de score past niet bij wie je liet winnen",IF(I27=0,"Geen score ingevuld - hier haal je maximaal 3 punten","OK")))</f>
        <v/>
      </c>
      <c r="I27">
        <f>IF(AND(F27&lt;&gt;"",G27&lt;&gt;""),1,0)</f>
        <v/>
      </c>
      <c r="J27">
        <f>IF(OR(E27="",F27="",G27=""),0,IF(OR(AND(E27=C27,F27&lt;=G27),AND(E27=D27,F27&gt;=G27),AND(E27="Gelijkspel",F27&lt;&gt;G27)),1,0))</f>
        <v/>
      </c>
    </row>
    <row r="28" ht="15" customHeight="1">
      <c r="A28" s="12" t="n">
        <v>13152</v>
      </c>
      <c r="B28" s="13" t="n">
        <v>46410</v>
      </c>
      <c r="C28" s="14" t="inlineStr">
        <is>
          <t>HCSC 1</t>
        </is>
      </c>
      <c r="D28" s="14" t="inlineStr">
        <is>
          <t>Reiger Boys 1</t>
        </is>
      </c>
      <c r="E28" s="8" t="n"/>
      <c r="F28" s="15" t="n"/>
      <c r="G28" s="15" t="n"/>
      <c r="H28" s="16">
        <f>IF(E28="","Kies nog wie er wint",IF(J28=1,"Let op: de score past niet bij wie je liet winnen",IF(I28=0,"Geen score ingevuld - hier haal je maximaal 3 punten","OK")))</f>
        <v/>
      </c>
      <c r="I28">
        <f>IF(AND(F28&lt;&gt;"",G28&lt;&gt;""),1,0)</f>
        <v/>
      </c>
      <c r="J28">
        <f>IF(OR(E28="",F28="",G28=""),0,IF(OR(AND(E28=C28,F28&lt;=G28),AND(E28=D28,F28&gt;=G28),AND(E28="Gelijkspel",F28&lt;&gt;G28)),1,0))</f>
        <v/>
      </c>
    </row>
    <row r="29" ht="15" customHeight="1">
      <c r="A29" s="12" t="n">
        <v>22647</v>
      </c>
      <c r="B29" s="13" t="n">
        <v>46417</v>
      </c>
      <c r="C29" s="14" t="inlineStr">
        <is>
          <t>LSVV 1</t>
        </is>
      </c>
      <c r="D29" s="14" t="inlineStr">
        <is>
          <t>HCSC 1</t>
        </is>
      </c>
      <c r="E29" s="8" t="n"/>
      <c r="F29" s="15" t="n"/>
      <c r="G29" s="15" t="n"/>
      <c r="H29" s="16">
        <f>IF(E29="","Kies nog wie er wint",IF(J29=1,"Let op: de score past niet bij wie je liet winnen",IF(I29=0,"Geen score ingevuld - hier haal je maximaal 3 punten","OK")))</f>
        <v/>
      </c>
      <c r="I29">
        <f>IF(AND(F29&lt;&gt;"",G29&lt;&gt;""),1,0)</f>
        <v/>
      </c>
      <c r="J29">
        <f>IF(OR(E29="",F29="",G29=""),0,IF(OR(AND(E29=C29,F29&lt;=G29),AND(E29=D29,F29&gt;=G29),AND(E29="Gelijkspel",F29&lt;&gt;G29)),1,0))</f>
        <v/>
      </c>
    </row>
    <row r="30" ht="15" customHeight="1">
      <c r="A30" s="12" t="n">
        <v>29566</v>
      </c>
      <c r="B30" s="13" t="n">
        <v>46424</v>
      </c>
      <c r="C30" s="14" t="inlineStr">
        <is>
          <t>HCSC 1</t>
        </is>
      </c>
      <c r="D30" s="14" t="inlineStr">
        <is>
          <t>Flevo 1</t>
        </is>
      </c>
      <c r="E30" s="8" t="n"/>
      <c r="F30" s="15" t="n"/>
      <c r="G30" s="15" t="n"/>
      <c r="H30" s="16">
        <f>IF(E30="","Kies nog wie er wint",IF(J30=1,"Let op: de score past niet bij wie je liet winnen",IF(I30=0,"Geen score ingevuld - hier haal je maximaal 3 punten","OK")))</f>
        <v/>
      </c>
      <c r="I30">
        <f>IF(AND(F30&lt;&gt;"",G30&lt;&gt;""),1,0)</f>
        <v/>
      </c>
      <c r="J30">
        <f>IF(OR(E30="",F30="",G30=""),0,IF(OR(AND(E30=C30,F30&lt;=G30),AND(E30=D30,F30&gt;=G30),AND(E30="Gelijkspel",F30&lt;&gt;G30)),1,0))</f>
        <v/>
      </c>
    </row>
    <row r="31" ht="15" customHeight="1">
      <c r="A31" s="12" t="n">
        <v>11535</v>
      </c>
      <c r="B31" s="13" t="n">
        <v>46445</v>
      </c>
      <c r="C31" s="14" t="inlineStr">
        <is>
          <t>HCSC 1</t>
        </is>
      </c>
      <c r="D31" s="14" t="inlineStr">
        <is>
          <t>RKEDO 1</t>
        </is>
      </c>
      <c r="E31" s="8" t="n"/>
      <c r="F31" s="15" t="n"/>
      <c r="G31" s="15" t="n"/>
      <c r="H31" s="16">
        <f>IF(E31="","Kies nog wie er wint",IF(J31=1,"Let op: de score past niet bij wie je liet winnen",IF(I31=0,"Geen score ingevuld - hier haal je maximaal 3 punten","OK")))</f>
        <v/>
      </c>
      <c r="I31">
        <f>IF(AND(F31&lt;&gt;"",G31&lt;&gt;""),1,0)</f>
        <v/>
      </c>
      <c r="J31">
        <f>IF(OR(E31="",F31="",G31=""),0,IF(OR(AND(E31=C31,F31&lt;=G31),AND(E31=D31,F31&gt;=G31),AND(E31="Gelijkspel",F31&lt;&gt;G31)),1,0))</f>
        <v/>
      </c>
    </row>
    <row r="32" ht="15" customHeight="1">
      <c r="A32" s="12" t="n">
        <v>21511</v>
      </c>
      <c r="B32" s="13" t="n">
        <v>46452</v>
      </c>
      <c r="C32" s="14" t="inlineStr">
        <is>
          <t>Zouaven De 1</t>
        </is>
      </c>
      <c r="D32" s="14" t="inlineStr">
        <is>
          <t>HCSC 1</t>
        </is>
      </c>
      <c r="E32" s="8" t="n"/>
      <c r="F32" s="15" t="n"/>
      <c r="G32" s="15" t="n"/>
      <c r="H32" s="16">
        <f>IF(E32="","Kies nog wie er wint",IF(J32=1,"Let op: de score past niet bij wie je liet winnen",IF(I32=0,"Geen score ingevuld - hier haal je maximaal 3 punten","OK")))</f>
        <v/>
      </c>
      <c r="I32">
        <f>IF(AND(F32&lt;&gt;"",G32&lt;&gt;""),1,0)</f>
        <v/>
      </c>
      <c r="J32">
        <f>IF(OR(E32="",F32="",G32=""),0,IF(OR(AND(E32=C32,F32&lt;=G32),AND(E32=D32,F32&gt;=G32),AND(E32="Gelijkspel",F32&lt;&gt;G32)),1,0))</f>
        <v/>
      </c>
    </row>
    <row r="33" ht="15" customHeight="1">
      <c r="A33" s="12" t="n">
        <v>32436</v>
      </c>
      <c r="B33" s="13" t="n">
        <v>46459</v>
      </c>
      <c r="C33" s="14" t="inlineStr">
        <is>
          <t>HCSC 1</t>
        </is>
      </c>
      <c r="D33" s="14" t="inlineStr">
        <is>
          <t>Grasshoppers 1</t>
        </is>
      </c>
      <c r="E33" s="8" t="n"/>
      <c r="F33" s="15" t="n"/>
      <c r="G33" s="15" t="n"/>
      <c r="H33" s="16">
        <f>IF(E33="","Kies nog wie er wint",IF(J33=1,"Let op: de score past niet bij wie je liet winnen",IF(I33=0,"Geen score ingevuld - hier haal je maximaal 3 punten","OK")))</f>
        <v/>
      </c>
      <c r="I33">
        <f>IF(AND(F33&lt;&gt;"",G33&lt;&gt;""),1,0)</f>
        <v/>
      </c>
      <c r="J33">
        <f>IF(OR(E33="",F33="",G33=""),0,IF(OR(AND(E33=C33,F33&lt;=G33),AND(E33=D33,F33&gt;=G33),AND(E33="Gelijkspel",F33&lt;&gt;G33)),1,0))</f>
        <v/>
      </c>
    </row>
    <row r="34" ht="15" customHeight="1">
      <c r="A34" s="12" t="n">
        <v>45196</v>
      </c>
      <c r="B34" s="13" t="n">
        <v>46466</v>
      </c>
      <c r="C34" s="14" t="inlineStr">
        <is>
          <t>Victoria O 1</t>
        </is>
      </c>
      <c r="D34" s="14" t="inlineStr">
        <is>
          <t>HCSC 1</t>
        </is>
      </c>
      <c r="E34" s="8" t="n"/>
      <c r="F34" s="15" t="n"/>
      <c r="G34" s="15" t="n"/>
      <c r="H34" s="16">
        <f>IF(E34="","Kies nog wie er wint",IF(J34=1,"Let op: de score past niet bij wie je liet winnen",IF(I34=0,"Geen score ingevuld - hier haal je maximaal 3 punten","OK")))</f>
        <v/>
      </c>
      <c r="I34">
        <f>IF(AND(F34&lt;&gt;"",G34&lt;&gt;""),1,0)</f>
        <v/>
      </c>
      <c r="J34">
        <f>IF(OR(E34="",F34="",G34=""),0,IF(OR(AND(E34=C34,F34&lt;=G34),AND(E34=D34,F34&gt;=G34),AND(E34="Gelijkspel",F34&lt;&gt;G34)),1,0))</f>
        <v/>
      </c>
    </row>
    <row r="35" ht="15" customHeight="1">
      <c r="A35" s="12" t="n">
        <v>49211</v>
      </c>
      <c r="B35" s="13" t="n">
        <v>46480</v>
      </c>
      <c r="C35" s="14" t="inlineStr">
        <is>
          <t>HCSC 1</t>
        </is>
      </c>
      <c r="D35" s="14" t="inlineStr">
        <is>
          <t>s.v. Enkhuizen 1</t>
        </is>
      </c>
      <c r="E35" s="8" t="n"/>
      <c r="F35" s="15" t="n"/>
      <c r="G35" s="15" t="n"/>
      <c r="H35" s="16">
        <f>IF(E35="","Kies nog wie er wint",IF(J35=1,"Let op: de score past niet bij wie je liet winnen",IF(I35=0,"Geen score ingevuld - hier haal je maximaal 3 punten","OK")))</f>
        <v/>
      </c>
      <c r="I35">
        <f>IF(AND(F35&lt;&gt;"",G35&lt;&gt;""),1,0)</f>
        <v/>
      </c>
      <c r="J35">
        <f>IF(OR(E35="",F35="",G35=""),0,IF(OR(AND(E35=C35,F35&lt;=G35),AND(E35=D35,F35&gt;=G35),AND(E35="Gelijkspel",F35&lt;&gt;G35)),1,0))</f>
        <v/>
      </c>
    </row>
    <row r="36" ht="15" customHeight="1">
      <c r="A36" s="12" t="n">
        <v>11457</v>
      </c>
      <c r="B36" s="13" t="n">
        <v>46494</v>
      </c>
      <c r="C36" s="14" t="inlineStr">
        <is>
          <t>SV Spartanen 1</t>
        </is>
      </c>
      <c r="D36" s="14" t="inlineStr">
        <is>
          <t>HCSC 1</t>
        </is>
      </c>
      <c r="E36" s="8" t="n"/>
      <c r="F36" s="15" t="n"/>
      <c r="G36" s="15" t="n"/>
      <c r="H36" s="16">
        <f>IF(E36="","Kies nog wie er wint",IF(J36=1,"Let op: de score past niet bij wie je liet winnen",IF(I36=0,"Geen score ingevuld - hier haal je maximaal 3 punten","OK")))</f>
        <v/>
      </c>
      <c r="I36">
        <f>IF(AND(F36&lt;&gt;"",G36&lt;&gt;""),1,0)</f>
        <v/>
      </c>
      <c r="J36">
        <f>IF(OR(E36="",F36="",G36=""),0,IF(OR(AND(E36=C36,F36&lt;=G36),AND(E36=D36,F36&gt;=G36),AND(E36="Gelijkspel",F36&lt;&gt;G36)),1,0))</f>
        <v/>
      </c>
    </row>
    <row r="37" ht="15" customHeight="1">
      <c r="A37" s="12" t="n">
        <v>45078</v>
      </c>
      <c r="B37" s="13" t="n">
        <v>46501</v>
      </c>
      <c r="C37" s="14" t="inlineStr">
        <is>
          <t>HCSC 1</t>
        </is>
      </c>
      <c r="D37" s="14" t="inlineStr">
        <is>
          <t>Zwaluwen 30 HCSV 1</t>
        </is>
      </c>
      <c r="E37" s="8" t="n"/>
      <c r="F37" s="15" t="n"/>
      <c r="G37" s="15" t="n"/>
      <c r="H37" s="16">
        <f>IF(E37="","Kies nog wie er wint",IF(J37=1,"Let op: de score past niet bij wie je liet winnen",IF(I37=0,"Geen score ingevuld - hier haal je maximaal 3 punten","OK")))</f>
        <v/>
      </c>
      <c r="I37">
        <f>IF(AND(F37&lt;&gt;"",G37&lt;&gt;""),1,0)</f>
        <v/>
      </c>
      <c r="J37">
        <f>IF(OR(E37="",F37="",G37=""),0,IF(OR(AND(E37=C37,F37&lt;=G37),AND(E37=D37,F37&gt;=G37),AND(E37="Gelijkspel",F37&lt;&gt;G37)),1,0))</f>
        <v/>
      </c>
    </row>
    <row r="38" ht="15" customHeight="1">
      <c r="A38" s="12" t="n">
        <v>25819</v>
      </c>
      <c r="B38" s="13" t="n">
        <v>46515</v>
      </c>
      <c r="C38" s="14" t="inlineStr">
        <is>
          <t>Reiger Boys 1</t>
        </is>
      </c>
      <c r="D38" s="14" t="inlineStr">
        <is>
          <t>HCSC 1</t>
        </is>
      </c>
      <c r="E38" s="8" t="n"/>
      <c r="F38" s="15" t="n"/>
      <c r="G38" s="15" t="n"/>
      <c r="H38" s="16">
        <f>IF(E38="","Kies nog wie er wint",IF(J38=1,"Let op: de score past niet bij wie je liet winnen",IF(I38=0,"Geen score ingevuld - hier haal je maximaal 3 punten","OK")))</f>
        <v/>
      </c>
      <c r="I38">
        <f>IF(AND(F38&lt;&gt;"",G38&lt;&gt;""),1,0)</f>
        <v/>
      </c>
      <c r="J38">
        <f>IF(OR(E38="",F38="",G38=""),0,IF(OR(AND(E38=C38,F38&lt;=G38),AND(E38=D38,F38&gt;=G38),AND(E38="Gelijkspel",F38&lt;&gt;G38)),1,0))</f>
        <v/>
      </c>
    </row>
    <row r="39" ht="15" customHeight="1">
      <c r="A39" s="12" t="n">
        <v>48347</v>
      </c>
      <c r="B39" s="13" t="n">
        <v>46522</v>
      </c>
      <c r="C39" s="14" t="inlineStr">
        <is>
          <t>HCSC 1</t>
        </is>
      </c>
      <c r="D39" s="14" t="inlineStr">
        <is>
          <t>Sporting Andijk 1</t>
        </is>
      </c>
      <c r="E39" s="8" t="n"/>
      <c r="F39" s="15" t="n"/>
      <c r="G39" s="15" t="n"/>
      <c r="H39" s="16">
        <f>IF(E39="","Kies nog wie er wint",IF(J39=1,"Let op: de score past niet bij wie je liet winnen",IF(I39=0,"Geen score ingevuld - hier haal je maximaal 3 punten","OK")))</f>
        <v/>
      </c>
      <c r="I39">
        <f>IF(AND(F39&lt;&gt;"",G39&lt;&gt;""),1,0)</f>
        <v/>
      </c>
      <c r="J39">
        <f>IF(OR(E39="",F39="",G39=""),0,IF(OR(AND(E39=C39,F39&lt;=G39),AND(E39=D39,F39&gt;=G39),AND(E39="Gelijkspel",F39&lt;&gt;G39)),1,0))</f>
        <v/>
      </c>
    </row>
    <row r="40" ht="15" customHeight="1">
      <c r="A40" s="12" t="n">
        <v>5925</v>
      </c>
      <c r="B40" s="13" t="n">
        <v>46529</v>
      </c>
      <c r="C40" s="14" t="inlineStr">
        <is>
          <t>VVW 1</t>
        </is>
      </c>
      <c r="D40" s="14" t="inlineStr">
        <is>
          <t>HCSC 1</t>
        </is>
      </c>
      <c r="E40" s="8" t="n"/>
      <c r="F40" s="15" t="n"/>
      <c r="G40" s="15" t="n"/>
      <c r="H40" s="16">
        <f>IF(E40="","Kies nog wie er wint",IF(J40=1,"Let op: de score past niet bij wie je liet winnen",IF(I40=0,"Geen score ingevuld - hier haal je maximaal 3 punten","OK")))</f>
        <v/>
      </c>
      <c r="I40">
        <f>IF(AND(F40&lt;&gt;"",G40&lt;&gt;""),1,0)</f>
        <v/>
      </c>
      <c r="J40">
        <f>IF(OR(E40="",F40="",G40=""),0,IF(OR(AND(E40=C40,F40&lt;=G40),AND(E40=D40,F40&gt;=G40),AND(E40="Gelijkspel",F40&lt;&gt;G40)),1,0))</f>
        <v/>
      </c>
    </row>
    <row r="42" ht="25.5" customHeight="1">
      <c r="A42" s="5" t="inlineStr">
        <is>
          <t>STAP 3  —  DE EINDSTAND VAN DE POULE</t>
        </is>
      </c>
      <c r="B42" s="6" t="n"/>
      <c r="C42" s="6" t="n"/>
      <c r="D42" s="6" t="n"/>
      <c r="E42" s="6" t="n"/>
      <c r="F42" s="6" t="n"/>
      <c r="G42" s="6" t="n"/>
      <c r="H42" s="6" t="n"/>
    </row>
    <row r="43" ht="18" customHeight="1">
      <c r="A43" s="2" t="inlineStr">
        <is>
          <t>Zet de 13 teams op de plaats waar jij denkt dat ze eindigen. Elk team mag maar een keer voorkomen. Precies goed is 3 punten, een plaats ernaast 1 punt.</t>
        </is>
      </c>
    </row>
    <row r="44" ht="30" customHeight="1">
      <c r="A44" s="11" t="inlineStr">
        <is>
          <t>Plaats</t>
        </is>
      </c>
      <c r="B44" s="17" t="n"/>
      <c r="C44" s="11" t="inlineStr">
        <is>
          <t>Team</t>
        </is>
      </c>
      <c r="D44" s="17" t="n"/>
      <c r="E44" s="17" t="n"/>
      <c r="F44" s="17" t="n"/>
      <c r="G44" s="17" t="n"/>
      <c r="H44" s="11" t="inlineStr">
        <is>
          <t>Let op</t>
        </is>
      </c>
    </row>
    <row r="45" ht="15" customHeight="1">
      <c r="A45" s="18" t="n">
        <v>1</v>
      </c>
      <c r="B45" s="19" t="n"/>
      <c r="C45" s="8" t="n"/>
      <c r="D45" s="9" t="n"/>
      <c r="E45" s="19" t="n"/>
      <c r="F45" s="19" t="n"/>
      <c r="G45" s="19" t="n"/>
      <c r="H45" s="16">
        <f>IF(C45="","Nog invullen",IF(COUNTIF($C$45:$C$57,C45)&gt;1,"Dit team staat er meer dan een keer in","OK"))</f>
        <v/>
      </c>
    </row>
    <row r="46" ht="15" customHeight="1">
      <c r="A46" s="18" t="n">
        <v>2</v>
      </c>
      <c r="B46" s="19" t="n"/>
      <c r="C46" s="8" t="n"/>
      <c r="D46" s="9" t="n"/>
      <c r="E46" s="19" t="n"/>
      <c r="F46" s="19" t="n"/>
      <c r="G46" s="19" t="n"/>
      <c r="H46" s="16">
        <f>IF(C46="","Nog invullen",IF(COUNTIF($C$45:$C$57,C46)&gt;1,"Dit team staat er meer dan een keer in","OK"))</f>
        <v/>
      </c>
    </row>
    <row r="47" ht="15" customHeight="1">
      <c r="A47" s="18" t="n">
        <v>3</v>
      </c>
      <c r="B47" s="19" t="n"/>
      <c r="C47" s="8" t="n"/>
      <c r="D47" s="9" t="n"/>
      <c r="E47" s="19" t="n"/>
      <c r="F47" s="19" t="n"/>
      <c r="G47" s="19" t="n"/>
      <c r="H47" s="16">
        <f>IF(C47="","Nog invullen",IF(COUNTIF($C$45:$C$57,C47)&gt;1,"Dit team staat er meer dan een keer in","OK"))</f>
        <v/>
      </c>
    </row>
    <row r="48" ht="15" customHeight="1">
      <c r="A48" s="18" t="n">
        <v>4</v>
      </c>
      <c r="B48" s="19" t="n"/>
      <c r="C48" s="8" t="n"/>
      <c r="D48" s="9" t="n"/>
      <c r="E48" s="19" t="n"/>
      <c r="F48" s="19" t="n"/>
      <c r="G48" s="19" t="n"/>
      <c r="H48" s="16">
        <f>IF(C48="","Nog invullen",IF(COUNTIF($C$45:$C$57,C48)&gt;1,"Dit team staat er meer dan een keer in","OK"))</f>
        <v/>
      </c>
    </row>
    <row r="49" ht="15" customHeight="1">
      <c r="A49" s="18" t="n">
        <v>5</v>
      </c>
      <c r="B49" s="19" t="n"/>
      <c r="C49" s="8" t="n"/>
      <c r="D49" s="9" t="n"/>
      <c r="E49" s="19" t="n"/>
      <c r="F49" s="19" t="n"/>
      <c r="G49" s="19" t="n"/>
      <c r="H49" s="16">
        <f>IF(C49="","Nog invullen",IF(COUNTIF($C$45:$C$57,C49)&gt;1,"Dit team staat er meer dan een keer in","OK"))</f>
        <v/>
      </c>
    </row>
    <row r="50" ht="15" customHeight="1">
      <c r="A50" s="18" t="n">
        <v>6</v>
      </c>
      <c r="B50" s="19" t="n"/>
      <c r="C50" s="8" t="n"/>
      <c r="D50" s="9" t="n"/>
      <c r="E50" s="19" t="n"/>
      <c r="F50" s="19" t="n"/>
      <c r="G50" s="19" t="n"/>
      <c r="H50" s="16">
        <f>IF(C50="","Nog invullen",IF(COUNTIF($C$45:$C$57,C50)&gt;1,"Dit team staat er meer dan een keer in","OK"))</f>
        <v/>
      </c>
    </row>
    <row r="51" ht="15" customHeight="1">
      <c r="A51" s="18" t="n">
        <v>7</v>
      </c>
      <c r="B51" s="19" t="n"/>
      <c r="C51" s="8" t="n"/>
      <c r="D51" s="9" t="n"/>
      <c r="E51" s="19" t="n"/>
      <c r="F51" s="19" t="n"/>
      <c r="G51" s="19" t="n"/>
      <c r="H51" s="16">
        <f>IF(C51="","Nog invullen",IF(COUNTIF($C$45:$C$57,C51)&gt;1,"Dit team staat er meer dan een keer in","OK"))</f>
        <v/>
      </c>
    </row>
    <row r="52" ht="15" customHeight="1">
      <c r="A52" s="18" t="n">
        <v>8</v>
      </c>
      <c r="B52" s="19" t="n"/>
      <c r="C52" s="8" t="n"/>
      <c r="D52" s="9" t="n"/>
      <c r="E52" s="19" t="n"/>
      <c r="F52" s="19" t="n"/>
      <c r="G52" s="19" t="n"/>
      <c r="H52" s="16">
        <f>IF(C52="","Nog invullen",IF(COUNTIF($C$45:$C$57,C52)&gt;1,"Dit team staat er meer dan een keer in","OK"))</f>
        <v/>
      </c>
    </row>
    <row r="53" ht="15" customHeight="1">
      <c r="A53" s="18" t="n">
        <v>9</v>
      </c>
      <c r="B53" s="19" t="n"/>
      <c r="C53" s="8" t="n"/>
      <c r="D53" s="9" t="n"/>
      <c r="E53" s="19" t="n"/>
      <c r="F53" s="19" t="n"/>
      <c r="G53" s="19" t="n"/>
      <c r="H53" s="16">
        <f>IF(C53="","Nog invullen",IF(COUNTIF($C$45:$C$57,C53)&gt;1,"Dit team staat er meer dan een keer in","OK"))</f>
        <v/>
      </c>
    </row>
    <row r="54" ht="15" customHeight="1">
      <c r="A54" s="18" t="n">
        <v>10</v>
      </c>
      <c r="B54" s="19" t="n"/>
      <c r="C54" s="8" t="n"/>
      <c r="D54" s="9" t="n"/>
      <c r="E54" s="19" t="n"/>
      <c r="F54" s="19" t="n"/>
      <c r="G54" s="19" t="n"/>
      <c r="H54" s="16">
        <f>IF(C54="","Nog invullen",IF(COUNTIF($C$45:$C$57,C54)&gt;1,"Dit team staat er meer dan een keer in","OK"))</f>
        <v/>
      </c>
    </row>
    <row r="55" ht="15" customHeight="1">
      <c r="A55" s="18" t="n">
        <v>11</v>
      </c>
      <c r="B55" s="19" t="n"/>
      <c r="C55" s="8" t="n"/>
      <c r="D55" s="9" t="n"/>
      <c r="E55" s="19" t="n"/>
      <c r="F55" s="19" t="n"/>
      <c r="G55" s="19" t="n"/>
      <c r="H55" s="16">
        <f>IF(C55="","Nog invullen",IF(COUNTIF($C$45:$C$57,C55)&gt;1,"Dit team staat er meer dan een keer in","OK"))</f>
        <v/>
      </c>
    </row>
    <row r="56" ht="15" customHeight="1">
      <c r="A56" s="18" t="n">
        <v>12</v>
      </c>
      <c r="B56" s="19" t="n"/>
      <c r="C56" s="8" t="n"/>
      <c r="D56" s="9" t="n"/>
      <c r="E56" s="19" t="n"/>
      <c r="F56" s="19" t="n"/>
      <c r="G56" s="19" t="n"/>
      <c r="H56" s="16">
        <f>IF(C56="","Nog invullen",IF(COUNTIF($C$45:$C$57,C56)&gt;1,"Dit team staat er meer dan een keer in","OK"))</f>
        <v/>
      </c>
    </row>
    <row r="57" ht="15" customHeight="1">
      <c r="A57" s="18" t="n">
        <v>13</v>
      </c>
      <c r="B57" s="19" t="n"/>
      <c r="C57" s="8" t="n"/>
      <c r="D57" s="9" t="n"/>
      <c r="E57" s="19" t="n"/>
      <c r="F57" s="19" t="n"/>
      <c r="G57" s="19" t="n"/>
      <c r="H57" s="16">
        <f>IF(C57="","Nog invullen",IF(COUNTIF($C$45:$C$57,C57)&gt;1,"Dit team staat er meer dan een keer in","OK"))</f>
        <v/>
      </c>
    </row>
    <row r="59" ht="25.5" customHeight="1">
      <c r="A59" s="5" t="inlineStr">
        <is>
          <t>STAP 4  —  VIER VRAGEN OVER HET SEIZOEN</t>
        </is>
      </c>
      <c r="B59" s="6" t="n"/>
      <c r="C59" s="6" t="n"/>
      <c r="D59" s="6" t="n"/>
      <c r="E59" s="6" t="n"/>
      <c r="F59" s="6" t="n"/>
      <c r="G59" s="6" t="n"/>
      <c r="H59" s="6" t="n"/>
    </row>
    <row r="60" ht="18" customHeight="1">
      <c r="A60" s="2" t="inlineStr">
        <is>
          <t>Deze worden pas aan het einde van het seizoen verrekend. Vul bij spelers voornaam en achternaam in, dan kunnen we ze goed herkennen.</t>
        </is>
      </c>
    </row>
    <row r="61" ht="30" customHeight="1">
      <c r="A61" s="11" t="inlineStr">
        <is>
          <t>Vraag</t>
        </is>
      </c>
      <c r="B61" s="17" t="n"/>
      <c r="C61" s="17" t="n"/>
      <c r="D61" s="17" t="n"/>
      <c r="E61" s="11" t="inlineStr">
        <is>
          <t>Jouw antwoord</t>
        </is>
      </c>
      <c r="F61" s="17" t="n"/>
      <c r="G61" s="17" t="n"/>
      <c r="H61" s="17" t="n"/>
    </row>
    <row r="62" ht="24" customHeight="1">
      <c r="A62" s="20" t="inlineStr">
        <is>
          <t>Wie wordt topscorer van HCSC 1?  (10 punten)</t>
        </is>
      </c>
      <c r="E62" s="21" t="n"/>
      <c r="F62" s="9" t="n"/>
      <c r="G62" s="9" t="n"/>
      <c r="H62" s="9" t="n"/>
    </row>
    <row r="63" ht="24" customHeight="1">
      <c r="A63" s="20" t="inlineStr">
        <is>
          <t>Wie krijgt dit seizoen de eerste gele kaart van HCSC 1?  (3 punten)</t>
        </is>
      </c>
      <c r="E63" s="21" t="n"/>
      <c r="F63" s="9" t="n"/>
      <c r="G63" s="9" t="n"/>
      <c r="H63" s="9" t="n"/>
    </row>
    <row r="64" ht="24" customHeight="1">
      <c r="A64" s="20" t="inlineStr">
        <is>
          <t>Wie krijgt de eerste rode kaart van HCSC 1?  (3 punten, 'Geen rode kaart' mag ook)</t>
        </is>
      </c>
      <c r="E64" s="21" t="n"/>
      <c r="F64" s="9" t="n"/>
      <c r="G64" s="9" t="n"/>
      <c r="H64" s="9" t="n"/>
    </row>
    <row r="65" ht="24" customHeight="1">
      <c r="A65" s="20" t="inlineStr">
        <is>
          <t>Hoeveel competitiepunten haalt HCSC 1 dit seizoen? 0 t/m 72  (5 punten)</t>
        </is>
      </c>
      <c r="E65" s="21" t="n"/>
      <c r="F65" s="9" t="n"/>
      <c r="G65" s="9" t="n"/>
      <c r="H65" s="9" t="n"/>
    </row>
    <row r="67" ht="25.5" customHeight="1">
      <c r="A67" s="5" t="inlineStr">
        <is>
          <t>STAP 5  —  BEN JE KLAAR?</t>
        </is>
      </c>
      <c r="B67" s="6" t="n"/>
      <c r="C67" s="6" t="n"/>
      <c r="D67" s="6" t="n"/>
      <c r="E67" s="6" t="n"/>
      <c r="F67" s="6" t="n"/>
      <c r="G67" s="6" t="n"/>
      <c r="H67" s="6" t="n"/>
    </row>
    <row r="68" ht="30" customHeight="1">
      <c r="A68" s="11" t="inlineStr">
        <is>
          <t>Onderdeel</t>
        </is>
      </c>
      <c r="B68" s="17" t="n"/>
      <c r="C68" s="17" t="n"/>
      <c r="D68" s="11" t="inlineStr">
        <is>
          <t>Status</t>
        </is>
      </c>
      <c r="E68" s="17" t="n"/>
      <c r="F68" s="11" t="inlineStr">
        <is>
          <t>Toelichting</t>
        </is>
      </c>
      <c r="G68" s="17" t="n"/>
      <c r="H68" s="17" t="n"/>
    </row>
    <row r="69" ht="19.5" customHeight="1">
      <c r="A69" s="22" t="inlineStr">
        <is>
          <t>Jouw gegevens</t>
        </is>
      </c>
      <c r="B69" s="4" t="n"/>
      <c r="C69" s="4" t="n"/>
      <c r="D69" s="23">
        <f>IF(AND(COUNTA(B7:B9)=3,B11&lt;&gt;""),"OK","NOG NIET")</f>
        <v/>
      </c>
      <c r="E69" s="4" t="n"/>
      <c r="F69" s="22">
        <f>"Voornaam, achternaam, e-mailadres en deelnemersnaam zijn verplicht"</f>
        <v/>
      </c>
      <c r="G69" s="4" t="n"/>
      <c r="H69" s="4" t="n"/>
    </row>
    <row r="70" ht="19.5" customHeight="1">
      <c r="A70" s="22" t="inlineStr">
        <is>
          <t>De 24 wedstrijden</t>
        </is>
      </c>
      <c r="B70" s="4" t="n"/>
      <c r="C70" s="4" t="n"/>
      <c r="D70" s="23">
        <f>IF(COUNTA(E17:E40)=24,"OK","NOG NIET")</f>
        <v/>
      </c>
      <c r="E70" s="4" t="n"/>
      <c r="F70" s="22">
        <f>COUNTA(E17:E40)&amp;" van de 24 wedstrijden ingevuld"</f>
        <v/>
      </c>
      <c r="G70" s="4" t="n"/>
      <c r="H70" s="4" t="n"/>
    </row>
    <row r="71" ht="19.5" customHeight="1">
      <c r="A71" s="22" t="inlineStr">
        <is>
          <t>De eindstand</t>
        </is>
      </c>
      <c r="B71" s="4" t="n"/>
      <c r="C71" s="4" t="n"/>
      <c r="D71" s="23">
        <f>IF(COUNTA(C45:C57)&lt;13,"NOG NIET",IF(SUMPRODUCT(--(COUNTIF(C45:C57,C45:C57)&gt;1))&gt;0,"DUBBEL","OK"))</f>
        <v/>
      </c>
      <c r="E71" s="4" t="n"/>
      <c r="F71" s="22">
        <f>COUNTA(C45:C57)&amp;" van de 13 plaatsen ingevuld"</f>
        <v/>
      </c>
      <c r="G71" s="4" t="n"/>
      <c r="H71" s="4" t="n"/>
    </row>
    <row r="72" ht="19.5" customHeight="1">
      <c r="A72" s="22" t="inlineStr">
        <is>
          <t>De vier vragen</t>
        </is>
      </c>
      <c r="B72" s="4" t="n"/>
      <c r="C72" s="4" t="n"/>
      <c r="D72" s="23">
        <f>IF(COUNTA(E62:E65)=4,"OK","NOG NIET")</f>
        <v/>
      </c>
      <c r="E72" s="4" t="n"/>
      <c r="F72" s="22">
        <f>COUNTA(E62:E65)&amp;" van de 4 vragen beantwoord"</f>
        <v/>
      </c>
      <c r="G72" s="4" t="n"/>
      <c r="H72" s="4" t="n"/>
    </row>
    <row r="73" ht="19.5" customHeight="1">
      <c r="A73" s="22" t="inlineStr">
        <is>
          <t>Wedstrijden zonder score</t>
        </is>
      </c>
      <c r="B73" s="4" t="n"/>
      <c r="C73" s="4" t="n"/>
      <c r="D73" s="23">
        <f>24-SUM(I17:I40)</f>
        <v/>
      </c>
      <c r="E73" s="4" t="n"/>
      <c r="F73" s="22">
        <f>IF(24-SUM(I17:I40)=0,"Overal een score ingevuld, mooi","Hiermee laat je maximaal "&amp;(24-SUM(I17:I40))*3&amp;" punten liggen")</f>
        <v/>
      </c>
      <c r="G73" s="4" t="n"/>
      <c r="H73" s="4" t="n"/>
    </row>
    <row r="74" ht="19.5" customHeight="1">
      <c r="A74" s="22" t="inlineStr">
        <is>
          <t>Score past niet bij winnaar</t>
        </is>
      </c>
      <c r="B74" s="4" t="n"/>
      <c r="C74" s="4" t="n"/>
      <c r="D74" s="23">
        <f>SUM(J17:J40)</f>
        <v/>
      </c>
      <c r="E74" s="4" t="n"/>
      <c r="F74" s="22">
        <f>IF(SUM(J17:J40)=0,"Niets tegenstrijdigs gevonden","Dit moet je oplossen - kijk deze regels na in de kolom Let op")</f>
        <v/>
      </c>
      <c r="G74" s="4" t="n"/>
      <c r="H74" s="4" t="n"/>
    </row>
    <row r="76" ht="31.5" customHeight="1">
      <c r="A76" s="24">
        <f>A3</f>
        <v/>
      </c>
    </row>
    <row r="78">
      <c r="A78" s="2">
        <f>"Klaar? Sla dit bestand op als  Voorspelling_Voornaam_Achternaam.xlsx  en mail het naar "&amp;Ref!$G$8&amp;". Na de deadline kan er niets meer worden gewijzigd."</f>
        <v/>
      </c>
    </row>
    <row r="80">
      <c r="A80" s="2">
        <f>"Formulierversie "&amp;Ref!$G$2</f>
        <v/>
      </c>
    </row>
  </sheetData>
  <sheetProtection selectLockedCells="0" selectUnlockedCells="0" sheet="1" objects="0" insertRows="1" insertHyperlinks="1" autoFilter="1" scenarios="0" formatColumns="1" deleteColumns="1" insertColumns="1" pivotTables="1" deleteRows="1" formatCells="1" formatRows="1" sort="1" password="ED37"/>
  <mergeCells count="63">
    <mergeCell ref="D69:E69"/>
    <mergeCell ref="B11:D11"/>
    <mergeCell ref="A67:H67"/>
    <mergeCell ref="A15:H15"/>
    <mergeCell ref="A59:H59"/>
    <mergeCell ref="B8:D8"/>
    <mergeCell ref="A62:D62"/>
    <mergeCell ref="A74:C74"/>
    <mergeCell ref="A60:H60"/>
    <mergeCell ref="C45:D45"/>
    <mergeCell ref="F70:H70"/>
    <mergeCell ref="A1:H1"/>
    <mergeCell ref="A63:D63"/>
    <mergeCell ref="A6:H6"/>
    <mergeCell ref="B10:D10"/>
    <mergeCell ref="F72:H72"/>
    <mergeCell ref="A71:C71"/>
    <mergeCell ref="A78:H78"/>
    <mergeCell ref="C47:D47"/>
    <mergeCell ref="C54:D54"/>
    <mergeCell ref="F71:H71"/>
    <mergeCell ref="C55:D55"/>
    <mergeCell ref="B9:D9"/>
    <mergeCell ref="C50:D50"/>
    <mergeCell ref="A64:D64"/>
    <mergeCell ref="E62:H62"/>
    <mergeCell ref="D70:E70"/>
    <mergeCell ref="A80:H80"/>
    <mergeCell ref="C56:D56"/>
    <mergeCell ref="A72:C72"/>
    <mergeCell ref="A12:H12"/>
    <mergeCell ref="A3:H3"/>
    <mergeCell ref="C46:D46"/>
    <mergeCell ref="D72:E72"/>
    <mergeCell ref="E64:H64"/>
    <mergeCell ref="C51:D51"/>
    <mergeCell ref="A2:H2"/>
    <mergeCell ref="A42:H42"/>
    <mergeCell ref="A76:H76"/>
    <mergeCell ref="A65:D65"/>
    <mergeCell ref="A14:H14"/>
    <mergeCell ref="F73:H73"/>
    <mergeCell ref="C52:D52"/>
    <mergeCell ref="D71:E71"/>
    <mergeCell ref="B7:D7"/>
    <mergeCell ref="C48:D48"/>
    <mergeCell ref="E10:H10"/>
    <mergeCell ref="E63:H63"/>
    <mergeCell ref="F69:H69"/>
    <mergeCell ref="A73:C73"/>
    <mergeCell ref="A4:H4"/>
    <mergeCell ref="D74:E74"/>
    <mergeCell ref="E9:H9"/>
    <mergeCell ref="E65:H65"/>
    <mergeCell ref="A43:H43"/>
    <mergeCell ref="D73:E73"/>
    <mergeCell ref="C57:D57"/>
    <mergeCell ref="A70:C70"/>
    <mergeCell ref="F74:H74"/>
    <mergeCell ref="A69:C69"/>
    <mergeCell ref="C53:D53"/>
    <mergeCell ref="E11:H11"/>
    <mergeCell ref="C49:D49"/>
  </mergeCells>
  <conditionalFormatting sqref="H17:H40">
    <cfRule type="expression" priority="1" dxfId="0" stopIfTrue="0">
      <formula>$H17="OK"</formula>
    </cfRule>
    <cfRule type="expression" priority="2" dxfId="1" stopIfTrue="0">
      <formula>AND($H17&lt;&gt;"OK",$J17=1)</formula>
    </cfRule>
    <cfRule type="expression" priority="3" dxfId="2" stopIfTrue="0">
      <formula>AND($H17&lt;&gt;"OK",$J17=0)</formula>
    </cfRule>
  </conditionalFormatting>
  <conditionalFormatting sqref="H45:H57">
    <cfRule type="expression" priority="4" dxfId="0" stopIfTrue="0">
      <formula>$H45="OK"</formula>
    </cfRule>
    <cfRule type="expression" priority="5" dxfId="2" stopIfTrue="0">
      <formula>$H45&lt;&gt;"OK"</formula>
    </cfRule>
  </conditionalFormatting>
  <conditionalFormatting sqref="D69:E69">
    <cfRule type="expression" priority="6" dxfId="3" stopIfTrue="0">
      <formula>$D$69="OK"</formula>
    </cfRule>
    <cfRule type="expression" priority="7" dxfId="4" stopIfTrue="0">
      <formula>$D$69&lt;&gt;"OK"</formula>
    </cfRule>
  </conditionalFormatting>
  <conditionalFormatting sqref="D70:E70">
    <cfRule type="expression" priority="8" dxfId="3" stopIfTrue="0">
      <formula>$D$70="OK"</formula>
    </cfRule>
    <cfRule type="expression" priority="9" dxfId="4" stopIfTrue="0">
      <formula>$D$70&lt;&gt;"OK"</formula>
    </cfRule>
  </conditionalFormatting>
  <conditionalFormatting sqref="D71:E71">
    <cfRule type="expression" priority="10" dxfId="3" stopIfTrue="0">
      <formula>$D$71="OK"</formula>
    </cfRule>
    <cfRule type="expression" priority="11" dxfId="4" stopIfTrue="0">
      <formula>$D$71&lt;&gt;"OK"</formula>
    </cfRule>
  </conditionalFormatting>
  <conditionalFormatting sqref="D72:E72">
    <cfRule type="expression" priority="12" dxfId="3" stopIfTrue="0">
      <formula>$D$72="OK"</formula>
    </cfRule>
    <cfRule type="expression" priority="13" dxfId="4" stopIfTrue="0">
      <formula>$D$72&lt;&gt;"OK"</formula>
    </cfRule>
  </conditionalFormatting>
  <conditionalFormatting sqref="D73:E73">
    <cfRule type="expression" priority="14" dxfId="3" stopIfTrue="0">
      <formula>$D$73=0</formula>
    </cfRule>
    <cfRule type="expression" priority="15" dxfId="5" stopIfTrue="0">
      <formula>$D$73&gt;0</formula>
    </cfRule>
  </conditionalFormatting>
  <conditionalFormatting sqref="D74:E74">
    <cfRule type="expression" priority="16" dxfId="3" stopIfTrue="0">
      <formula>$D$74=0</formula>
    </cfRule>
    <cfRule type="expression" priority="17" dxfId="4" stopIfTrue="0">
      <formula>$D$74&gt;0</formula>
    </cfRule>
  </conditionalFormatting>
  <conditionalFormatting sqref="A3:H3">
    <cfRule type="expression" priority="18" dxfId="3" stopIfTrue="0">
      <formula>ISNUMBER(SEARCH("KLAAR - je kunt",$A$3))</formula>
    </cfRule>
    <cfRule type="expression" priority="19" dxfId="4" stopIfTrue="0">
      <formula>NOT(ISNUMBER(SEARCH("KLAAR - je kunt",$A$3)))</formula>
    </cfRule>
  </conditionalFormatting>
  <conditionalFormatting sqref="A76:H76">
    <cfRule type="expression" priority="20" dxfId="3" stopIfTrue="0">
      <formula>ISNUMBER(SEARCH("KLAAR - je kunt",$A$76))</formula>
    </cfRule>
    <cfRule type="expression" priority="21" dxfId="4" stopIfTrue="0">
      <formula>NOT(ISNUMBER(SEARCH("KLAAR - je kunt",$A$76)))</formula>
    </cfRule>
  </conditionalFormatting>
  <dataValidations count="27">
    <dataValidation sqref="E17" showDropDown="0" showInputMessage="0" showErrorMessage="0" allowBlank="1" errorTitle="Kies uit de lijst" error="Kies een van de drie opties uit de lijst." type="list" errorStyle="stop">
      <formula1>Ref!$C$2:$E$2</formula1>
    </dataValidation>
    <dataValidation sqref="E18" showDropDown="0" showInputMessage="0" showErrorMessage="0" allowBlank="1" errorTitle="Kies uit de lijst" error="Kies een van de drie opties uit de lijst." type="list" errorStyle="stop">
      <formula1>Ref!$C$3:$E$3</formula1>
    </dataValidation>
    <dataValidation sqref="E19" showDropDown="0" showInputMessage="0" showErrorMessage="0" allowBlank="1" errorTitle="Kies uit de lijst" error="Kies een van de drie opties uit de lijst." type="list" errorStyle="stop">
      <formula1>Ref!$C$4:$E$4</formula1>
    </dataValidation>
    <dataValidation sqref="E20" showDropDown="0" showInputMessage="0" showErrorMessage="0" allowBlank="1" errorTitle="Kies uit de lijst" error="Kies een van de drie opties uit de lijst." type="list" errorStyle="stop">
      <formula1>Ref!$C$5:$E$5</formula1>
    </dataValidation>
    <dataValidation sqref="E21" showDropDown="0" showInputMessage="0" showErrorMessage="0" allowBlank="1" errorTitle="Kies uit de lijst" error="Kies een van de drie opties uit de lijst." type="list" errorStyle="stop">
      <formula1>Ref!$C$6:$E$6</formula1>
    </dataValidation>
    <dataValidation sqref="E22" showDropDown="0" showInputMessage="0" showErrorMessage="0" allowBlank="1" errorTitle="Kies uit de lijst" error="Kies een van de drie opties uit de lijst." type="list" errorStyle="stop">
      <formula1>Ref!$C$7:$E$7</formula1>
    </dataValidation>
    <dataValidation sqref="E23" showDropDown="0" showInputMessage="0" showErrorMessage="0" allowBlank="1" errorTitle="Kies uit de lijst" error="Kies een van de drie opties uit de lijst." type="list" errorStyle="stop">
      <formula1>Ref!$C$8:$E$8</formula1>
    </dataValidation>
    <dataValidation sqref="E24" showDropDown="0" showInputMessage="0" showErrorMessage="0" allowBlank="1" errorTitle="Kies uit de lijst" error="Kies een van de drie opties uit de lijst." type="list" errorStyle="stop">
      <formula1>Ref!$C$9:$E$9</formula1>
    </dataValidation>
    <dataValidation sqref="E25" showDropDown="0" showInputMessage="0" showErrorMessage="0" allowBlank="1" errorTitle="Kies uit de lijst" error="Kies een van de drie opties uit de lijst." type="list" errorStyle="stop">
      <formula1>Ref!$C$10:$E$10</formula1>
    </dataValidation>
    <dataValidation sqref="E26" showDropDown="0" showInputMessage="0" showErrorMessage="0" allowBlank="1" errorTitle="Kies uit de lijst" error="Kies een van de drie opties uit de lijst." type="list" errorStyle="stop">
      <formula1>Ref!$C$11:$E$11</formula1>
    </dataValidation>
    <dataValidation sqref="E27" showDropDown="0" showInputMessage="0" showErrorMessage="0" allowBlank="1" errorTitle="Kies uit de lijst" error="Kies een van de drie opties uit de lijst." type="list" errorStyle="stop">
      <formula1>Ref!$C$12:$E$12</formula1>
    </dataValidation>
    <dataValidation sqref="E28" showDropDown="0" showInputMessage="0" showErrorMessage="0" allowBlank="1" errorTitle="Kies uit de lijst" error="Kies een van de drie opties uit de lijst." type="list" errorStyle="stop">
      <formula1>Ref!$C$13:$E$13</formula1>
    </dataValidation>
    <dataValidation sqref="E29" showDropDown="0" showInputMessage="0" showErrorMessage="0" allowBlank="1" errorTitle="Kies uit de lijst" error="Kies een van de drie opties uit de lijst." type="list" errorStyle="stop">
      <formula1>Ref!$C$14:$E$14</formula1>
    </dataValidation>
    <dataValidation sqref="E30" showDropDown="0" showInputMessage="0" showErrorMessage="0" allowBlank="1" errorTitle="Kies uit de lijst" error="Kies een van de drie opties uit de lijst." type="list" errorStyle="stop">
      <formula1>Ref!$C$15:$E$15</formula1>
    </dataValidation>
    <dataValidation sqref="E31" showDropDown="0" showInputMessage="0" showErrorMessage="0" allowBlank="1" errorTitle="Kies uit de lijst" error="Kies een van de drie opties uit de lijst." type="list" errorStyle="stop">
      <formula1>Ref!$C$16:$E$16</formula1>
    </dataValidation>
    <dataValidation sqref="E32" showDropDown="0" showInputMessage="0" showErrorMessage="0" allowBlank="1" errorTitle="Kies uit de lijst" error="Kies een van de drie opties uit de lijst." type="list" errorStyle="stop">
      <formula1>Ref!$C$17:$E$17</formula1>
    </dataValidation>
    <dataValidation sqref="E33" showDropDown="0" showInputMessage="0" showErrorMessage="0" allowBlank="1" errorTitle="Kies uit de lijst" error="Kies een van de drie opties uit de lijst." type="list" errorStyle="stop">
      <formula1>Ref!$C$18:$E$18</formula1>
    </dataValidation>
    <dataValidation sqref="E34" showDropDown="0" showInputMessage="0" showErrorMessage="0" allowBlank="1" errorTitle="Kies uit de lijst" error="Kies een van de drie opties uit de lijst." type="list" errorStyle="stop">
      <formula1>Ref!$C$19:$E$19</formula1>
    </dataValidation>
    <dataValidation sqref="E35" showDropDown="0" showInputMessage="0" showErrorMessage="0" allowBlank="1" errorTitle="Kies uit de lijst" error="Kies een van de drie opties uit de lijst." type="list" errorStyle="stop">
      <formula1>Ref!$C$20:$E$20</formula1>
    </dataValidation>
    <dataValidation sqref="E36" showDropDown="0" showInputMessage="0" showErrorMessage="0" allowBlank="1" errorTitle="Kies uit de lijst" error="Kies een van de drie opties uit de lijst." type="list" errorStyle="stop">
      <formula1>Ref!$C$21:$E$21</formula1>
    </dataValidation>
    <dataValidation sqref="E37" showDropDown="0" showInputMessage="0" showErrorMessage="0" allowBlank="1" errorTitle="Kies uit de lijst" error="Kies een van de drie opties uit de lijst." type="list" errorStyle="stop">
      <formula1>Ref!$C$22:$E$22</formula1>
    </dataValidation>
    <dataValidation sqref="E38" showDropDown="0" showInputMessage="0" showErrorMessage="0" allowBlank="1" errorTitle="Kies uit de lijst" error="Kies een van de drie opties uit de lijst." type="list" errorStyle="stop">
      <formula1>Ref!$C$23:$E$23</formula1>
    </dataValidation>
    <dataValidation sqref="E39" showDropDown="0" showInputMessage="0" showErrorMessage="0" allowBlank="1" errorTitle="Kies uit de lijst" error="Kies een van de drie opties uit de lijst." type="list" errorStyle="stop">
      <formula1>Ref!$C$24:$E$24</formula1>
    </dataValidation>
    <dataValidation sqref="E40" showDropDown="0" showInputMessage="0" showErrorMessage="0" allowBlank="1" errorTitle="Kies uit de lijst" error="Kies een van de drie opties uit de lijst." type="list" errorStyle="stop">
      <formula1>Ref!$C$25:$E$25</formula1>
    </dataValidation>
    <dataValidation sqref="F17:G40" showDropDown="0" showInputMessage="0" showErrorMessage="0" allowBlank="1" errorTitle="Ongeldig aantal doelpunten" error="Vul een heel getal van 0 tot en met 20 in." type="whole" errorStyle="stop" operator="between">
      <formula1>0</formula1>
      <formula2>20</formula2>
    </dataValidation>
    <dataValidation sqref="C45:C57" showDropDown="0" showInputMessage="0" showErrorMessage="0" allowBlank="1" errorTitle="Kies uit de lijst" error="Kies een team uit de lijst." type="list" errorStyle="stop">
      <formula1>Ref!$A$2:$A$14</formula1>
    </dataValidation>
    <dataValidation sqref="E65" showDropDown="0" showInputMessage="0" showErrorMessage="0" allowBlank="1" errorTitle="Ongeldig aantal punten" error="HCSC kan tussen de 0 en 72 competitiepunten halen." type="whole" errorStyle="stop" operator="between">
      <formula1>0</formula1>
      <formula2>72</formula2>
    </dataValidation>
  </dataValidations>
  <pageMargins left="0.4" right="0.4" top="1" bottom="1" header="0.5" footer="0.5"/>
  <pageSetup orientation="portrait" fitToHeight="0" fitToWidth="1"/>
</worksheet>
</file>

<file path=xl/worksheets/sheet2.xml><?xml version="1.0" encoding="utf-8"?>
<worksheet xmlns="http://schemas.openxmlformats.org/spreadsheetml/2006/main">
  <sheetPr>
    <outlinePr summaryBelow="1" summaryRight="1"/>
    <pageSetUpPr fitToPage="1"/>
  </sheetPr>
  <dimension ref="A1:G45"/>
  <sheetViews>
    <sheetView showGridLines="0" tabSelected="0" workbookViewId="0">
      <selection activeCell="A1" sqref="A1"/>
    </sheetView>
  </sheetViews>
  <sheetFormatPr baseColWidth="8" defaultRowHeight="15"/>
  <cols>
    <col width="40" customWidth="1" min="1" max="1"/>
    <col width="22" customWidth="1" min="2" max="2"/>
    <col width="20" customWidth="1" min="3" max="3"/>
    <col width="20" customWidth="1" min="4" max="4"/>
    <col width="18" customWidth="1" min="5" max="5"/>
    <col width="17" customWidth="1" min="6" max="6"/>
    <col width="17" customWidth="1" min="7" max="7"/>
  </cols>
  <sheetData>
    <row r="1">
      <c r="A1" s="25" t="inlineStr">
        <is>
          <t>Uitleg bij het voorspellingsspel</t>
        </is>
      </c>
    </row>
    <row r="2">
      <c r="A2" s="2" t="inlineStr">
        <is>
          <t>Alles wat je moet weten staat hier. Invullen doe je op het tabblad Invullen.</t>
        </is>
      </c>
    </row>
    <row r="4">
      <c r="A4" s="26" t="inlineStr">
        <is>
          <t>Hoe werkt het?</t>
        </is>
      </c>
    </row>
    <row r="5">
      <c r="A5" s="27" t="inlineStr"/>
      <c r="B5" s="28" t="inlineStr">
        <is>
          <t>Je voorspelt vooraf de uitslagen van alle 24 competitiewedstrijden van HCSC 1, de eindstand van de poule en vier seizoensvragen.</t>
        </is>
      </c>
    </row>
    <row r="6">
      <c r="A6" s="27" t="inlineStr"/>
      <c r="B6" s="28" t="inlineStr">
        <is>
          <t>Na elke speelronde worden de punten geteld en komt de nieuwe stand op hcsc.nl.</t>
        </is>
      </c>
    </row>
    <row r="7">
      <c r="A7" s="27" t="inlineStr"/>
      <c r="B7" s="28" t="inlineStr">
        <is>
          <t>Er is een winnaar aan het einde van het seizoen. Er zijn prijzen voor plaats 1, 2 en 3.</t>
        </is>
      </c>
    </row>
    <row r="9">
      <c r="A9" s="26" t="inlineStr">
        <is>
          <t>Punten per wedstrijd</t>
        </is>
      </c>
    </row>
    <row r="10">
      <c r="A10" s="29" t="inlineStr">
        <is>
          <t>Je hebt de winnaar goed</t>
        </is>
      </c>
      <c r="B10" s="28" t="inlineStr">
        <is>
          <t>3 punten</t>
        </is>
      </c>
    </row>
    <row r="11">
      <c r="A11" s="29" t="inlineStr">
        <is>
          <t>Je hebt het aantal doelpunten van de thuisploeg goed</t>
        </is>
      </c>
      <c r="B11" s="28" t="inlineStr">
        <is>
          <t>1 punt</t>
        </is>
      </c>
    </row>
    <row r="12">
      <c r="A12" s="29" t="inlineStr">
        <is>
          <t>Je hebt het aantal doelpunten van de uitploeg goed</t>
        </is>
      </c>
      <c r="B12" s="28" t="inlineStr">
        <is>
          <t>1 punt</t>
        </is>
      </c>
    </row>
    <row r="13">
      <c r="A13" s="29" t="inlineStr">
        <is>
          <t>Je hebt alles goed</t>
        </is>
      </c>
      <c r="B13" s="28" t="inlineStr">
        <is>
          <t>1 bonuspunt, dus 6 punten voor die wedstrijd</t>
        </is>
      </c>
    </row>
    <row r="14">
      <c r="A14" s="27" t="inlineStr"/>
      <c r="B14" s="28" t="inlineStr">
        <is>
          <t>Alle 24 wedstrijden samen: maximaal 144 punten.</t>
        </is>
      </c>
    </row>
    <row r="16">
      <c r="A16" s="26" t="inlineStr">
        <is>
          <t>Punten voor de eindstand</t>
        </is>
      </c>
    </row>
    <row r="17">
      <c r="A17" s="29" t="inlineStr">
        <is>
          <t>Een team op precies de goede plaats</t>
        </is>
      </c>
      <c r="B17" s="28" t="inlineStr">
        <is>
          <t>3 punten</t>
        </is>
      </c>
    </row>
    <row r="18">
      <c r="A18" s="29" t="inlineStr">
        <is>
          <t>Een team een plaats ernaast</t>
        </is>
      </c>
      <c r="B18" s="28" t="inlineStr">
        <is>
          <t>1 punt</t>
        </is>
      </c>
    </row>
    <row r="19">
      <c r="A19" s="29" t="inlineStr">
        <is>
          <t>Jouw eindplaats van HCSC 1 precies goed</t>
        </is>
      </c>
      <c r="B19" s="28" t="inlineStr">
        <is>
          <t>3 punten extra</t>
        </is>
      </c>
    </row>
    <row r="20">
      <c r="A20" s="27" t="inlineStr"/>
      <c r="B20" s="28" t="inlineStr">
        <is>
          <t>De hele eindstand samen: maximaal 42 punten.</t>
        </is>
      </c>
    </row>
    <row r="22">
      <c r="A22" s="26" t="inlineStr">
        <is>
          <t>Punten voor de vier vragen</t>
        </is>
      </c>
    </row>
    <row r="23">
      <c r="A23" s="29" t="inlineStr">
        <is>
          <t>Topscorer van HCSC 1</t>
        </is>
      </c>
      <c r="B23" s="28" t="inlineStr">
        <is>
          <t>10 punten</t>
        </is>
      </c>
    </row>
    <row r="24">
      <c r="A24" s="29" t="inlineStr">
        <is>
          <t>Eerste gele kaart</t>
        </is>
      </c>
      <c r="B24" s="28" t="inlineStr">
        <is>
          <t>3 punten</t>
        </is>
      </c>
    </row>
    <row r="25">
      <c r="A25" s="29" t="inlineStr">
        <is>
          <t>Eerste rode kaart</t>
        </is>
      </c>
      <c r="B25" s="28" t="inlineStr">
        <is>
          <t>3 punten</t>
        </is>
      </c>
    </row>
    <row r="26">
      <c r="A26" s="29" t="inlineStr">
        <is>
          <t>Aantal competitiepunten van HCSC 1</t>
        </is>
      </c>
      <c r="B26" s="28" t="inlineStr">
        <is>
          <t>5 punten, en dit beslist bij een gelijke stand</t>
        </is>
      </c>
    </row>
    <row r="27">
      <c r="A27" s="27" t="inlineStr"/>
      <c r="B27" s="28" t="inlineStr">
        <is>
          <t>In totaal is er dit seizoen maximaal 207 punten te verdienen.</t>
        </is>
      </c>
    </row>
    <row r="29">
      <c r="A29" s="26" t="inlineStr">
        <is>
          <t>Belangrijk om te weten</t>
        </is>
      </c>
    </row>
    <row r="30">
      <c r="A30" s="29" t="inlineStr">
        <is>
          <t>Wie wint is verplicht</t>
        </is>
      </c>
      <c r="B30" s="28" t="inlineStr">
        <is>
          <t>Bij elke wedstrijd moet je kiezen wie er wint.</t>
        </is>
      </c>
    </row>
    <row r="31">
      <c r="A31" s="29" t="inlineStr">
        <is>
          <t>De score is niet verplicht</t>
        </is>
      </c>
      <c r="B31" s="28" t="inlineStr">
        <is>
          <t>Laat je die leeg, dan kun je voor die wedstrijd maximaal 3 punten halen in plaats van 6.</t>
        </is>
      </c>
    </row>
    <row r="32">
      <c r="A32" s="29" t="inlineStr">
        <is>
          <t>Leeg is niet nul</t>
        </is>
      </c>
      <c r="B32" s="28" t="inlineStr">
        <is>
          <t>Een leeg vakje telt nooit als 0. Denk je dat het 0-0 wordt, vul dan echt twee nullen in.</t>
        </is>
      </c>
    </row>
    <row r="33">
      <c r="A33" s="29" t="inlineStr">
        <is>
          <t>Score en winnaar moeten kloppen</t>
        </is>
      </c>
      <c r="B33" s="28" t="inlineStr">
        <is>
          <t>Zet je HCSC als winnaar, dan moet de score dat ook laten zien. Klopt het niet, dan meldt het formulier dat en kun je het nog niet insturen.</t>
        </is>
      </c>
    </row>
    <row r="34">
      <c r="A34" s="29" t="inlineStr">
        <is>
          <t>Spelersnamen</t>
        </is>
      </c>
      <c r="B34" s="28" t="inlineStr">
        <is>
          <t>Vul voornaam en achternaam in. Kleine schrijffouten rekenen we niet af, we kijken naar wie je bedoelt.</t>
        </is>
      </c>
    </row>
    <row r="35">
      <c r="A35" s="29" t="inlineStr">
        <is>
          <t>Afgelaste wedstrijden</t>
        </is>
      </c>
      <c r="B35" s="28" t="inlineStr">
        <is>
          <t>Die tellen pas mee zodra ze gespeeld zijn. Wordt een wedstrijd verplaatst, dan blijft jouw voorspelling voor die wedstrijd gewoon staan.</t>
        </is>
      </c>
    </row>
    <row r="36">
      <c r="A36" s="29" t="inlineStr">
        <is>
          <t>Wedstrijd niet uitgespeeld</t>
        </is>
      </c>
      <c r="B36" s="28" t="inlineStr">
        <is>
          <t>Telt de uitslag niet mee voor de competitie, dan telt hij ook niet mee voor het spel.</t>
        </is>
      </c>
    </row>
    <row r="37">
      <c r="A37" s="29" t="inlineStr">
        <is>
          <t>Na de deadline</t>
        </is>
      </c>
      <c r="B37" s="28" t="inlineStr">
        <is>
          <t>Dan liggen alle voorspellingen vast en kan er niets meer worden gewijzigd.</t>
        </is>
      </c>
    </row>
    <row r="38">
      <c r="A38" s="29" t="inlineStr">
        <is>
          <t>Vragen of een correctie?</t>
        </is>
      </c>
      <c r="B38" s="28">
        <f>" Mail naar "&amp;Ref!$G$8</f>
        <v/>
      </c>
    </row>
    <row r="40">
      <c r="A40" s="26" t="inlineStr">
        <is>
          <t>Zo ziet een ingevulde wedstrijd eruit</t>
        </is>
      </c>
    </row>
    <row r="41" ht="30" customHeight="1">
      <c r="A41" s="30" t="inlineStr">
        <is>
          <t>Wedstrijdnr</t>
        </is>
      </c>
      <c r="B41" s="30" t="inlineStr">
        <is>
          <t>Datum</t>
        </is>
      </c>
      <c r="C41" s="30" t="inlineStr">
        <is>
          <t>Thuis</t>
        </is>
      </c>
      <c r="D41" s="30" t="inlineStr">
        <is>
          <t>Uit</t>
        </is>
      </c>
      <c r="E41" s="30" t="inlineStr">
        <is>
          <t>Wie wint?</t>
        </is>
      </c>
      <c r="F41" s="30" t="inlineStr">
        <is>
          <t>Doelpunten thuis</t>
        </is>
      </c>
      <c r="G41" s="30" t="inlineStr">
        <is>
          <t>Doelpunten uit</t>
        </is>
      </c>
    </row>
    <row r="42">
      <c r="A42" s="31" t="n">
        <v>40909</v>
      </c>
      <c r="B42" s="31" t="inlineStr">
        <is>
          <t>19-09-2026</t>
        </is>
      </c>
      <c r="C42" s="31" t="inlineStr">
        <is>
          <t>HCSC 1</t>
        </is>
      </c>
      <c r="D42" s="31" t="inlineStr">
        <is>
          <t>LSVV 1</t>
        </is>
      </c>
      <c r="E42" s="32" t="inlineStr">
        <is>
          <t>HCSC 1</t>
        </is>
      </c>
      <c r="F42" s="32" t="n">
        <v>3</v>
      </c>
      <c r="G42" s="32" t="n">
        <v>1</v>
      </c>
    </row>
    <row r="43">
      <c r="A43" s="2" t="inlineStr">
        <is>
          <t>Deze deelnemer denkt dat HCSC met 3-1 wint. Komt die uitslag er ook, dan levert dat 6 punten op: 3 voor de winnaar, 2 voor de doelpunten en 1 bonuspunt.</t>
        </is>
      </c>
    </row>
    <row r="45">
      <c r="A45" s="2">
        <f>"Formulierversie "&amp;Ref!$G$2&amp;"   -   deadline: "&amp;Ref!$G$5</f>
        <v/>
      </c>
    </row>
  </sheetData>
  <sheetProtection selectLockedCells="0" selectUnlockedCells="0" sheet="1" objects="0" insertRows="1" insertHyperlinks="1" autoFilter="1" scenarios="0" formatColumns="1" deleteColumns="1" insertColumns="1" pivotTables="1" deleteRows="1" formatCells="1" formatRows="1" sort="1" password="ED37"/>
  <mergeCells count="27">
    <mergeCell ref="B7:F7"/>
    <mergeCell ref="B25:F25"/>
    <mergeCell ref="B31:F31"/>
    <mergeCell ref="A43:G43"/>
    <mergeCell ref="B27:F27"/>
    <mergeCell ref="B18:F18"/>
    <mergeCell ref="B12:F12"/>
    <mergeCell ref="B11:F11"/>
    <mergeCell ref="B23:F23"/>
    <mergeCell ref="B14:F14"/>
    <mergeCell ref="B17:F17"/>
    <mergeCell ref="B13:F13"/>
    <mergeCell ref="B38:F38"/>
    <mergeCell ref="B34:F34"/>
    <mergeCell ref="B10:F10"/>
    <mergeCell ref="B19:F19"/>
    <mergeCell ref="B37:F37"/>
    <mergeCell ref="B30:F30"/>
    <mergeCell ref="B6:F6"/>
    <mergeCell ref="B24:F24"/>
    <mergeCell ref="B20:F20"/>
    <mergeCell ref="B33:F33"/>
    <mergeCell ref="B5:F5"/>
    <mergeCell ref="B36:F36"/>
    <mergeCell ref="B32:F32"/>
    <mergeCell ref="B26:F26"/>
    <mergeCell ref="B35:F35"/>
  </mergeCells>
  <pageMargins left="0.4" right="0.4" top="1" bottom="1" header="0.5" footer="0.5"/>
  <pageSetup orientation="portrait" fitToHeight="0" fitToWidth="1"/>
</worksheet>
</file>

<file path=xl/worksheets/sheet3.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24" customWidth="1" min="1" max="1"/>
    <col width="24" customWidth="1" min="3" max="3"/>
    <col width="14" customWidth="1" min="4" max="4"/>
    <col width="24" customWidth="1" min="5" max="5"/>
    <col width="30" customWidth="1" min="7" max="7"/>
  </cols>
  <sheetData>
    <row r="1">
      <c r="A1" s="33" t="inlineStr">
        <is>
          <t>Teams</t>
        </is>
      </c>
      <c r="C1" s="33" t="inlineStr">
        <is>
          <t>Winnaaropties per wedstrijd</t>
        </is>
      </c>
      <c r="G1" s="33" t="inlineStr">
        <is>
          <t>FormulierVersie</t>
        </is>
      </c>
    </row>
    <row r="2">
      <c r="A2" t="inlineStr">
        <is>
          <t>Flevo 1</t>
        </is>
      </c>
      <c r="C2" t="inlineStr">
        <is>
          <t>HCSC 1</t>
        </is>
      </c>
      <c r="D2" t="inlineStr">
        <is>
          <t>Gelijkspel</t>
        </is>
      </c>
      <c r="E2" t="inlineStr">
        <is>
          <t>LSVV 1</t>
        </is>
      </c>
      <c r="G2" t="inlineStr">
        <is>
          <t>2026-2027 v3</t>
        </is>
      </c>
    </row>
    <row r="3">
      <c r="A3" t="inlineStr">
        <is>
          <t>Grasshoppers 1</t>
        </is>
      </c>
      <c r="C3" t="inlineStr">
        <is>
          <t>Flevo 1</t>
        </is>
      </c>
      <c r="D3" t="inlineStr">
        <is>
          <t>Gelijkspel</t>
        </is>
      </c>
      <c r="E3" t="inlineStr">
        <is>
          <t>HCSC 1</t>
        </is>
      </c>
    </row>
    <row r="4">
      <c r="A4" t="inlineStr">
        <is>
          <t>HCSC 1</t>
        </is>
      </c>
      <c r="C4" t="inlineStr">
        <is>
          <t>HCSC 1</t>
        </is>
      </c>
      <c r="D4" t="inlineStr">
        <is>
          <t>Gelijkspel</t>
        </is>
      </c>
      <c r="E4" t="inlineStr">
        <is>
          <t>Zouaven De 1</t>
        </is>
      </c>
      <c r="G4" s="33" t="inlineStr">
        <is>
          <t>Deadline</t>
        </is>
      </c>
    </row>
    <row r="5">
      <c r="A5" t="inlineStr">
        <is>
          <t>LSVV 1</t>
        </is>
      </c>
      <c r="C5" t="inlineStr">
        <is>
          <t>RKEDO 1</t>
        </is>
      </c>
      <c r="D5" t="inlineStr">
        <is>
          <t>Gelijkspel</t>
        </is>
      </c>
      <c r="E5" t="inlineStr">
        <is>
          <t>HCSC 1</t>
        </is>
      </c>
      <c r="G5" t="inlineStr">
        <is>
          <t>zaterdag 19 september 2026, 14:29 uur</t>
        </is>
      </c>
    </row>
    <row r="6">
      <c r="A6" t="inlineStr">
        <is>
          <t>RKEDO 1</t>
        </is>
      </c>
      <c r="C6" t="inlineStr">
        <is>
          <t>HCSC 1</t>
        </is>
      </c>
      <c r="D6" t="inlineStr">
        <is>
          <t>Gelijkspel</t>
        </is>
      </c>
      <c r="E6" t="inlineStr">
        <is>
          <t>Victoria O 1</t>
        </is>
      </c>
    </row>
    <row r="7">
      <c r="A7" t="inlineStr">
        <is>
          <t>Reiger Boys 1</t>
        </is>
      </c>
      <c r="C7" t="inlineStr">
        <is>
          <t>Grasshoppers 1</t>
        </is>
      </c>
      <c r="D7" t="inlineStr">
        <is>
          <t>Gelijkspel</t>
        </is>
      </c>
      <c r="E7" t="inlineStr">
        <is>
          <t>HCSC 1</t>
        </is>
      </c>
      <c r="G7" s="33" t="inlineStr">
        <is>
          <t>Inzendadres</t>
        </is>
      </c>
    </row>
    <row r="8">
      <c r="A8" t="inlineStr">
        <is>
          <t>SV Spartanen 1</t>
        </is>
      </c>
      <c r="C8" t="inlineStr">
        <is>
          <t>s.v. Enkhuizen 1</t>
        </is>
      </c>
      <c r="D8" t="inlineStr">
        <is>
          <t>Gelijkspel</t>
        </is>
      </c>
      <c r="E8" t="inlineStr">
        <is>
          <t>HCSC 1</t>
        </is>
      </c>
      <c r="G8" t="inlineStr">
        <is>
          <t>wedstrijdvoorspelling@hcsc.nl</t>
        </is>
      </c>
    </row>
    <row r="9">
      <c r="A9" t="inlineStr">
        <is>
          <t>Sporting Andijk 1</t>
        </is>
      </c>
      <c r="C9" t="inlineStr">
        <is>
          <t>Zwaluwen 30 HCSV 1</t>
        </is>
      </c>
      <c r="D9" t="inlineStr">
        <is>
          <t>Gelijkspel</t>
        </is>
      </c>
      <c r="E9" t="inlineStr">
        <is>
          <t>HCSC 1</t>
        </is>
      </c>
    </row>
    <row r="10">
      <c r="A10" t="inlineStr">
        <is>
          <t>VVW 1</t>
        </is>
      </c>
      <c r="C10" t="inlineStr">
        <is>
          <t>HCSC 1</t>
        </is>
      </c>
      <c r="D10" t="inlineStr">
        <is>
          <t>Gelijkspel</t>
        </is>
      </c>
      <c r="E10" t="inlineStr">
        <is>
          <t>SV Spartanen 1</t>
        </is>
      </c>
    </row>
    <row r="11">
      <c r="A11" t="inlineStr">
        <is>
          <t>Victoria O 1</t>
        </is>
      </c>
      <c r="C11" t="inlineStr">
        <is>
          <t>Sporting Andijk 1</t>
        </is>
      </c>
      <c r="D11" t="inlineStr">
        <is>
          <t>Gelijkspel</t>
        </is>
      </c>
      <c r="E11" t="inlineStr">
        <is>
          <t>HCSC 1</t>
        </is>
      </c>
    </row>
    <row r="12">
      <c r="A12" t="inlineStr">
        <is>
          <t>Zouaven De 1</t>
        </is>
      </c>
      <c r="C12" t="inlineStr">
        <is>
          <t>HCSC 1</t>
        </is>
      </c>
      <c r="D12" t="inlineStr">
        <is>
          <t>Gelijkspel</t>
        </is>
      </c>
      <c r="E12" t="inlineStr">
        <is>
          <t>VVW 1</t>
        </is>
      </c>
    </row>
    <row r="13">
      <c r="A13" t="inlineStr">
        <is>
          <t>Zwaluwen 30 HCSV 1</t>
        </is>
      </c>
      <c r="C13" t="inlineStr">
        <is>
          <t>HCSC 1</t>
        </is>
      </c>
      <c r="D13" t="inlineStr">
        <is>
          <t>Gelijkspel</t>
        </is>
      </c>
      <c r="E13" t="inlineStr">
        <is>
          <t>Reiger Boys 1</t>
        </is>
      </c>
    </row>
    <row r="14">
      <c r="A14" t="inlineStr">
        <is>
          <t>s.v. Enkhuizen 1</t>
        </is>
      </c>
      <c r="C14" t="inlineStr">
        <is>
          <t>LSVV 1</t>
        </is>
      </c>
      <c r="D14" t="inlineStr">
        <is>
          <t>Gelijkspel</t>
        </is>
      </c>
      <c r="E14" t="inlineStr">
        <is>
          <t>HCSC 1</t>
        </is>
      </c>
    </row>
    <row r="15">
      <c r="C15" t="inlineStr">
        <is>
          <t>HCSC 1</t>
        </is>
      </c>
      <c r="D15" t="inlineStr">
        <is>
          <t>Gelijkspel</t>
        </is>
      </c>
      <c r="E15" t="inlineStr">
        <is>
          <t>Flevo 1</t>
        </is>
      </c>
    </row>
    <row r="16">
      <c r="C16" t="inlineStr">
        <is>
          <t>HCSC 1</t>
        </is>
      </c>
      <c r="D16" t="inlineStr">
        <is>
          <t>Gelijkspel</t>
        </is>
      </c>
      <c r="E16" t="inlineStr">
        <is>
          <t>RKEDO 1</t>
        </is>
      </c>
    </row>
    <row r="17">
      <c r="A17" s="10" t="inlineStr">
        <is>
          <t>Dit tabblad stuurt de keuzelijsten aan. Niet wijzigen tijdens het seizoen.</t>
        </is>
      </c>
      <c r="C17" t="inlineStr">
        <is>
          <t>Zouaven De 1</t>
        </is>
      </c>
      <c r="D17" t="inlineStr">
        <is>
          <t>Gelijkspel</t>
        </is>
      </c>
      <c r="E17" t="inlineStr">
        <is>
          <t>HCSC 1</t>
        </is>
      </c>
    </row>
    <row r="18">
      <c r="C18" t="inlineStr">
        <is>
          <t>HCSC 1</t>
        </is>
      </c>
      <c r="D18" t="inlineStr">
        <is>
          <t>Gelijkspel</t>
        </is>
      </c>
      <c r="E18" t="inlineStr">
        <is>
          <t>Grasshoppers 1</t>
        </is>
      </c>
    </row>
    <row r="19">
      <c r="C19" t="inlineStr">
        <is>
          <t>Victoria O 1</t>
        </is>
      </c>
      <c r="D19" t="inlineStr">
        <is>
          <t>Gelijkspel</t>
        </is>
      </c>
      <c r="E19" t="inlineStr">
        <is>
          <t>HCSC 1</t>
        </is>
      </c>
    </row>
    <row r="20">
      <c r="C20" t="inlineStr">
        <is>
          <t>HCSC 1</t>
        </is>
      </c>
      <c r="D20" t="inlineStr">
        <is>
          <t>Gelijkspel</t>
        </is>
      </c>
      <c r="E20" t="inlineStr">
        <is>
          <t>s.v. Enkhuizen 1</t>
        </is>
      </c>
    </row>
    <row r="21">
      <c r="C21" t="inlineStr">
        <is>
          <t>SV Spartanen 1</t>
        </is>
      </c>
      <c r="D21" t="inlineStr">
        <is>
          <t>Gelijkspel</t>
        </is>
      </c>
      <c r="E21" t="inlineStr">
        <is>
          <t>HCSC 1</t>
        </is>
      </c>
    </row>
    <row r="22">
      <c r="C22" t="inlineStr">
        <is>
          <t>HCSC 1</t>
        </is>
      </c>
      <c r="D22" t="inlineStr">
        <is>
          <t>Gelijkspel</t>
        </is>
      </c>
      <c r="E22" t="inlineStr">
        <is>
          <t>Zwaluwen 30 HCSV 1</t>
        </is>
      </c>
    </row>
    <row r="23">
      <c r="C23" t="inlineStr">
        <is>
          <t>Reiger Boys 1</t>
        </is>
      </c>
      <c r="D23" t="inlineStr">
        <is>
          <t>Gelijkspel</t>
        </is>
      </c>
      <c r="E23" t="inlineStr">
        <is>
          <t>HCSC 1</t>
        </is>
      </c>
    </row>
    <row r="24">
      <c r="C24" t="inlineStr">
        <is>
          <t>HCSC 1</t>
        </is>
      </c>
      <c r="D24" t="inlineStr">
        <is>
          <t>Gelijkspel</t>
        </is>
      </c>
      <c r="E24" t="inlineStr">
        <is>
          <t>Sporting Andijk 1</t>
        </is>
      </c>
    </row>
    <row r="25">
      <c r="C25" t="inlineStr">
        <is>
          <t>VVW 1</t>
        </is>
      </c>
      <c r="D25" t="inlineStr">
        <is>
          <t>Gelijkspel</t>
        </is>
      </c>
      <c r="E25" t="inlineStr">
        <is>
          <t>HCSC 1</t>
        </is>
      </c>
    </row>
  </sheetData>
  <sheetProtection selectLockedCells="0" selectUnlockedCells="0" sheet="1" objects="0" insertRows="1" insertHyperlinks="1" autoFilter="1" scenarios="0" formatColumns="1" deleteColumns="1" insertColumns="1" pivotTables="1" deleteRows="1" formatCells="1" formatRows="1" sort="1" password="ED37"/>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30" customWidth="1" min="2" max="2"/>
  </cols>
  <sheetData>
    <row r="1">
      <c r="A1" s="33" t="inlineStr">
        <is>
          <t>Sleutel</t>
        </is>
      </c>
      <c r="B1" s="33" t="inlineStr">
        <is>
          <t>Waarde</t>
        </is>
      </c>
    </row>
    <row r="2">
      <c r="A2" s="34" t="inlineStr">
        <is>
          <t>Bestandstype</t>
        </is>
      </c>
      <c r="B2" s="34" t="inlineStr">
        <is>
          <t>HCSC-Voorspelformulier</t>
        </is>
      </c>
    </row>
    <row r="3">
      <c r="A3" s="34" t="inlineStr">
        <is>
          <t>Seizoen</t>
        </is>
      </c>
      <c r="B3" s="34" t="inlineStr">
        <is>
          <t>2026-2027</t>
        </is>
      </c>
    </row>
    <row r="4">
      <c r="A4" s="34" t="inlineStr">
        <is>
          <t>FormulierVersie</t>
        </is>
      </c>
      <c r="B4" s="34" t="inlineStr">
        <is>
          <t>2026-2027 v3</t>
        </is>
      </c>
    </row>
    <row r="5">
      <c r="A5" s="34" t="inlineStr">
        <is>
          <t>Werkblad</t>
        </is>
      </c>
      <c r="B5" s="34" t="inlineStr">
        <is>
          <t>Invullen</t>
        </is>
      </c>
    </row>
    <row r="6">
      <c r="A6" s="34" t="inlineStr">
        <is>
          <t>AantalWedstrijden</t>
        </is>
      </c>
      <c r="B6" s="34" t="n">
        <v>24</v>
      </c>
    </row>
    <row r="7">
      <c r="A7" s="34" t="inlineStr">
        <is>
          <t>WedstrijdRijStart</t>
        </is>
      </c>
      <c r="B7" s="34" t="n">
        <v>17</v>
      </c>
    </row>
    <row r="8">
      <c r="A8" s="34" t="inlineStr">
        <is>
          <t>WedstrijdRijEind</t>
        </is>
      </c>
      <c r="B8" s="34" t="n">
        <v>40</v>
      </c>
    </row>
    <row r="9">
      <c r="A9" s="34" t="inlineStr">
        <is>
          <t>KolomWedstrijdnr</t>
        </is>
      </c>
      <c r="B9" s="34" t="inlineStr">
        <is>
          <t>A</t>
        </is>
      </c>
    </row>
    <row r="10">
      <c r="A10" s="34" t="inlineStr">
        <is>
          <t>KolomDatum</t>
        </is>
      </c>
      <c r="B10" s="34" t="inlineStr">
        <is>
          <t>B</t>
        </is>
      </c>
    </row>
    <row r="11">
      <c r="A11" s="34" t="inlineStr">
        <is>
          <t>KolomThuis</t>
        </is>
      </c>
      <c r="B11" s="34" t="inlineStr">
        <is>
          <t>C</t>
        </is>
      </c>
    </row>
    <row r="12">
      <c r="A12" s="34" t="inlineStr">
        <is>
          <t>KolomUit</t>
        </is>
      </c>
      <c r="B12" s="34" t="inlineStr">
        <is>
          <t>D</t>
        </is>
      </c>
    </row>
    <row r="13">
      <c r="A13" s="34" t="inlineStr">
        <is>
          <t>KolomWinnaar</t>
        </is>
      </c>
      <c r="B13" s="34" t="inlineStr">
        <is>
          <t>E</t>
        </is>
      </c>
    </row>
    <row r="14">
      <c r="A14" s="34" t="inlineStr">
        <is>
          <t>KolomDoelpuntenThuis</t>
        </is>
      </c>
      <c r="B14" s="34" t="inlineStr">
        <is>
          <t>F</t>
        </is>
      </c>
    </row>
    <row r="15">
      <c r="A15" s="34" t="inlineStr">
        <is>
          <t>KolomDoelpuntenUit</t>
        </is>
      </c>
      <c r="B15" s="34" t="inlineStr">
        <is>
          <t>G</t>
        </is>
      </c>
    </row>
    <row r="16">
      <c r="A16" s="34" t="inlineStr">
        <is>
          <t>CelVoornaam</t>
        </is>
      </c>
      <c r="B16" s="34" t="inlineStr">
        <is>
          <t>B7</t>
        </is>
      </c>
    </row>
    <row r="17">
      <c r="A17" s="34" t="inlineStr">
        <is>
          <t>CelAchternaam</t>
        </is>
      </c>
      <c r="B17" s="34" t="inlineStr">
        <is>
          <t>B8</t>
        </is>
      </c>
    </row>
    <row r="18">
      <c r="A18" s="34" t="inlineStr">
        <is>
          <t>CelEmail</t>
        </is>
      </c>
      <c r="B18" s="34" t="inlineStr">
        <is>
          <t>B9</t>
        </is>
      </c>
    </row>
    <row r="19">
      <c r="A19" s="34" t="inlineStr">
        <is>
          <t>CelMobiel</t>
        </is>
      </c>
      <c r="B19" s="34" t="inlineStr">
        <is>
          <t>B10</t>
        </is>
      </c>
    </row>
    <row r="20">
      <c r="A20" s="34" t="inlineStr">
        <is>
          <t>CelDeelnemersnaam</t>
        </is>
      </c>
      <c r="B20" s="34" t="inlineStr">
        <is>
          <t>B11</t>
        </is>
      </c>
    </row>
    <row r="21">
      <c r="A21" s="34" t="inlineStr">
        <is>
          <t>EindstandRijStart</t>
        </is>
      </c>
      <c r="B21" s="34" t="n">
        <v>45</v>
      </c>
    </row>
    <row r="22">
      <c r="A22" s="34" t="inlineStr">
        <is>
          <t>EindstandRijEind</t>
        </is>
      </c>
      <c r="B22" s="34" t="n">
        <v>57</v>
      </c>
    </row>
    <row r="23">
      <c r="A23" s="34" t="inlineStr">
        <is>
          <t>KolomEindstandTeam</t>
        </is>
      </c>
      <c r="B23" s="34" t="inlineStr">
        <is>
          <t>C</t>
        </is>
      </c>
    </row>
    <row r="24">
      <c r="A24" s="34" t="inlineStr">
        <is>
          <t>CelTopscorer</t>
        </is>
      </c>
      <c r="B24" s="34" t="inlineStr">
        <is>
          <t>E62</t>
        </is>
      </c>
    </row>
    <row r="25">
      <c r="A25" s="34" t="inlineStr">
        <is>
          <t>CelEersteGeleKaart</t>
        </is>
      </c>
      <c r="B25" s="34" t="inlineStr">
        <is>
          <t>E63</t>
        </is>
      </c>
    </row>
    <row r="26">
      <c r="A26" s="34" t="inlineStr">
        <is>
          <t>CelEersteRodeKaart</t>
        </is>
      </c>
      <c r="B26" s="34" t="inlineStr">
        <is>
          <t>E64</t>
        </is>
      </c>
    </row>
    <row r="27">
      <c r="A27" s="34" t="inlineStr">
        <is>
          <t>CelCompetitiepunten</t>
        </is>
      </c>
      <c r="B27" s="34" t="inlineStr">
        <is>
          <t>E65</t>
        </is>
      </c>
    </row>
    <row r="29">
      <c r="A29" s="10" t="inlineStr">
        <is>
          <t>Vaste waarden waarmee het scoringsscript dit formulier uitleest. Niet wijzigen.</t>
        </is>
      </c>
    </row>
  </sheetData>
  <sheetProtection selectLockedCells="0" selectUnlockedCells="0" sheet="1" objects="0" insertRows="1" insertHyperlinks="1" autoFilter="1" scenarios="0" formatColumns="1" deleteColumns="1" insertColumns="1" pivotTables="1" deleteRows="1" formatCells="1" formatRows="1" sort="1" password="ED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2026-08-17T19:53:09Z</dcterms:created>
  <dcterms:modified xmlns:dcterms="http://purl.org/dc/terms/" xmlns:xsi="http://www.w3.org/2001/XMLSchema-instance" xsi:type="dcterms:W3CDTF">2026-08-17T19:53:09Z</dcterms:modified>
</cp:coreProperties>
</file>