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an Willem\Documents\Fivel\Fivelcoach\2016\"/>
    </mc:Choice>
  </mc:AlternateContent>
  <bookViews>
    <workbookView xWindow="0" yWindow="0" windowWidth="20400" windowHeight="7755" tabRatio="915" firstSheet="1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Score (2)" sheetId="44113" r:id="rId46"/>
  </sheets>
  <definedNames>
    <definedName name="_xlnm._FilterDatabase" localSheetId="1" hidden="1">Score!$M$11:$R$47</definedName>
    <definedName name="_xlnm.Print_Area" localSheetId="1">Score!$A$2:$J$61</definedName>
    <definedName name="_xlnm.Print_Area" localSheetId="45">'Score (2)'!$A$1:$I$69</definedName>
  </definedNames>
  <calcPr calcId="152511"/>
</workbook>
</file>

<file path=xl/calcChain.xml><?xml version="1.0" encoding="utf-8"?>
<calcChain xmlns="http://schemas.openxmlformats.org/spreadsheetml/2006/main">
  <c r="AH13" i="44125" l="1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F13" i="44125"/>
  <c r="E62" i="21144"/>
  <c r="E30" i="21144"/>
  <c r="E63" i="21144"/>
  <c r="E26" i="21144"/>
  <c r="E47" i="21144"/>
  <c r="E46" i="21144"/>
  <c r="E45" i="21144"/>
  <c r="E44" i="21144"/>
  <c r="E33" i="21144"/>
  <c r="E43" i="21144"/>
  <c r="E58" i="21144"/>
  <c r="E54" i="21144"/>
  <c r="E28" i="21144"/>
  <c r="E36" i="21144"/>
  <c r="E59" i="21144"/>
  <c r="E48" i="21144"/>
  <c r="E55" i="21144"/>
  <c r="E27" i="21144"/>
  <c r="E29" i="21144"/>
  <c r="E42" i="21144"/>
  <c r="E40" i="21144"/>
  <c r="E37" i="21144"/>
  <c r="E61" i="21144"/>
  <c r="E60" i="21144"/>
  <c r="E53" i="21144"/>
  <c r="E25" i="21144"/>
  <c r="E39" i="21144"/>
  <c r="E35" i="21144"/>
  <c r="E31" i="21144"/>
  <c r="E49" i="21144"/>
  <c r="E52" i="21144"/>
  <c r="E56" i="21144"/>
  <c r="E41" i="21144"/>
  <c r="E32" i="21144"/>
  <c r="E57" i="21144"/>
  <c r="E51" i="21144"/>
  <c r="E50" i="21144"/>
  <c r="E38" i="21144"/>
  <c r="E23" i="21144"/>
  <c r="E34" i="21144"/>
  <c r="P7" i="21144" l="1"/>
  <c r="N4" i="21144"/>
  <c r="N1" i="21144"/>
  <c r="E6" i="21144" l="1"/>
  <c r="H10" i="21144"/>
  <c r="E11" i="21144"/>
  <c r="Q36" i="21144"/>
  <c r="I30" i="21144"/>
  <c r="F30" i="21144"/>
  <c r="C30" i="21144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F19" i="44149" s="1"/>
  <c r="AE7" i="44149"/>
  <c r="AD7" i="44149"/>
  <c r="AC7" i="44149"/>
  <c r="AB7" i="44149"/>
  <c r="AB19" i="44149" s="1"/>
  <c r="AA7" i="44149"/>
  <c r="Z7" i="44149"/>
  <c r="Y7" i="44149"/>
  <c r="X7" i="44149"/>
  <c r="X19" i="44149" s="1"/>
  <c r="W7" i="44149"/>
  <c r="V7" i="44149"/>
  <c r="U7" i="44149"/>
  <c r="T7" i="44149"/>
  <c r="T19" i="44149" s="1"/>
  <c r="S7" i="44149"/>
  <c r="R7" i="44149"/>
  <c r="Q7" i="44149"/>
  <c r="P7" i="44149"/>
  <c r="P19" i="44149" s="1"/>
  <c r="O7" i="44149"/>
  <c r="N7" i="44149"/>
  <c r="M7" i="44149"/>
  <c r="L7" i="44149"/>
  <c r="K7" i="44149"/>
  <c r="J7" i="44149"/>
  <c r="I7" i="44149"/>
  <c r="H7" i="44149"/>
  <c r="H19" i="44149" s="1"/>
  <c r="AH6" i="44149"/>
  <c r="AG6" i="44149"/>
  <c r="AG19" i="44149" s="1"/>
  <c r="AF6" i="44149"/>
  <c r="AE6" i="44149"/>
  <c r="AD6" i="44149"/>
  <c r="AC6" i="44149"/>
  <c r="AC19" i="44149" s="1"/>
  <c r="AB6" i="44149"/>
  <c r="AA6" i="44149"/>
  <c r="Z6" i="44149"/>
  <c r="Y6" i="44149"/>
  <c r="Y19" i="44149" s="1"/>
  <c r="X6" i="44149"/>
  <c r="W6" i="44149"/>
  <c r="V6" i="44149"/>
  <c r="U6" i="44149"/>
  <c r="U19" i="44149" s="1"/>
  <c r="T6" i="44149"/>
  <c r="S6" i="44149"/>
  <c r="R6" i="44149"/>
  <c r="Q6" i="44149"/>
  <c r="Q19" i="44149" s="1"/>
  <c r="P6" i="44149"/>
  <c r="O6" i="44149"/>
  <c r="N6" i="44149"/>
  <c r="M6" i="44149"/>
  <c r="M19" i="44149" s="1"/>
  <c r="L6" i="44149"/>
  <c r="K6" i="44149"/>
  <c r="J6" i="44149"/>
  <c r="I6" i="44149"/>
  <c r="I19" i="44149" s="1"/>
  <c r="H6" i="44149"/>
  <c r="AE19" i="44149"/>
  <c r="AA19" i="44149"/>
  <c r="W19" i="44149"/>
  <c r="S19" i="44149"/>
  <c r="K19" i="44149"/>
  <c r="D19" i="44149"/>
  <c r="AH19" i="44149"/>
  <c r="AD19" i="44149"/>
  <c r="Z19" i="44149"/>
  <c r="V19" i="44149"/>
  <c r="R19" i="44149"/>
  <c r="N19" i="44149"/>
  <c r="J19" i="44149"/>
  <c r="O19" i="44149" l="1"/>
  <c r="L19" i="44149"/>
  <c r="F51" i="21144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F45" i="21144"/>
  <c r="F47" i="21144"/>
  <c r="F48" i="21144"/>
  <c r="F31" i="21144"/>
  <c r="F33" i="21144"/>
  <c r="F42" i="21144"/>
  <c r="F35" i="21144"/>
  <c r="F27" i="21144"/>
  <c r="F40" i="21144"/>
  <c r="F23" i="21144"/>
  <c r="F56" i="21144"/>
  <c r="F24" i="21144"/>
  <c r="F34" i="21144"/>
  <c r="F58" i="21144"/>
  <c r="F59" i="21144"/>
  <c r="F37" i="21144"/>
  <c r="F41" i="21144"/>
  <c r="F43" i="21144"/>
  <c r="F25" i="21144"/>
  <c r="F63" i="21144"/>
  <c r="F57" i="21144"/>
  <c r="F44" i="21144"/>
  <c r="F46" i="21144"/>
  <c r="F26" i="21144"/>
  <c r="F38" i="21144"/>
  <c r="F36" i="21144"/>
  <c r="F50" i="21144"/>
  <c r="F49" i="21144"/>
  <c r="F54" i="21144"/>
  <c r="F39" i="21144"/>
  <c r="F32" i="21144"/>
  <c r="F60" i="21144"/>
  <c r="F52" i="21144"/>
  <c r="F53" i="21144"/>
  <c r="F62" i="21144"/>
  <c r="F28" i="21144"/>
  <c r="F55" i="21144"/>
  <c r="F29" i="21144"/>
  <c r="F61" i="21144"/>
  <c r="F2" i="21144" l="1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Q15" i="21144" l="1"/>
  <c r="Q35" i="21144"/>
  <c r="I49" i="21144"/>
  <c r="I41" i="21144"/>
  <c r="C49" i="21144"/>
  <c r="C41" i="21144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B19" i="44148" s="1"/>
  <c r="AA9" i="44148"/>
  <c r="Z9" i="44148"/>
  <c r="Y9" i="44148"/>
  <c r="X9" i="44148"/>
  <c r="X19" i="44148" s="1"/>
  <c r="W9" i="44148"/>
  <c r="V9" i="44148"/>
  <c r="U9" i="44148"/>
  <c r="T9" i="44148"/>
  <c r="T19" i="44148" s="1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H19" i="44148" s="1"/>
  <c r="AH8" i="44148"/>
  <c r="AG8" i="44148"/>
  <c r="AF8" i="44148"/>
  <c r="AE8" i="44148"/>
  <c r="AE19" i="44148" s="1"/>
  <c r="AD8" i="44148"/>
  <c r="AC8" i="44148"/>
  <c r="AB8" i="44148"/>
  <c r="AA8" i="44148"/>
  <c r="AA19" i="44148" s="1"/>
  <c r="Z8" i="44148"/>
  <c r="Y8" i="44148"/>
  <c r="X8" i="44148"/>
  <c r="W8" i="44148"/>
  <c r="W19" i="44148" s="1"/>
  <c r="V8" i="44148"/>
  <c r="U8" i="44148"/>
  <c r="T8" i="44148"/>
  <c r="S8" i="44148"/>
  <c r="R8" i="44148"/>
  <c r="Q8" i="44148"/>
  <c r="P8" i="44148"/>
  <c r="O8" i="44148"/>
  <c r="N8" i="44148"/>
  <c r="M8" i="44148"/>
  <c r="L8" i="44148"/>
  <c r="K8" i="44148"/>
  <c r="J8" i="44148"/>
  <c r="I8" i="44148"/>
  <c r="H8" i="44148"/>
  <c r="AH7" i="44148"/>
  <c r="AH19" i="44148" s="1"/>
  <c r="AG7" i="44148"/>
  <c r="AF7" i="44148"/>
  <c r="AE7" i="44148"/>
  <c r="AD7" i="44148"/>
  <c r="AD19" i="44148" s="1"/>
  <c r="AC7" i="44148"/>
  <c r="AB7" i="44148"/>
  <c r="AA7" i="44148"/>
  <c r="Z7" i="44148"/>
  <c r="Y7" i="44148"/>
  <c r="X7" i="44148"/>
  <c r="W7" i="44148"/>
  <c r="V7" i="44148"/>
  <c r="V19" i="44148" s="1"/>
  <c r="U7" i="44148"/>
  <c r="T7" i="44148"/>
  <c r="S7" i="44148"/>
  <c r="R7" i="44148"/>
  <c r="R19" i="44148" s="1"/>
  <c r="Q7" i="44148"/>
  <c r="P7" i="44148"/>
  <c r="O7" i="44148"/>
  <c r="N7" i="44148"/>
  <c r="M7" i="44148"/>
  <c r="L7" i="44148"/>
  <c r="K7" i="44148"/>
  <c r="J7" i="44148"/>
  <c r="I7" i="44148"/>
  <c r="H7" i="44148"/>
  <c r="AH6" i="44148"/>
  <c r="AG6" i="44148"/>
  <c r="AG19" i="44148" s="1"/>
  <c r="AF6" i="44148"/>
  <c r="AE6" i="44148"/>
  <c r="AD6" i="44148"/>
  <c r="AC6" i="44148"/>
  <c r="AC19" i="44148" s="1"/>
  <c r="AB6" i="44148"/>
  <c r="AA6" i="44148"/>
  <c r="Z6" i="44148"/>
  <c r="Y6" i="44148"/>
  <c r="Y19" i="44148" s="1"/>
  <c r="X6" i="44148"/>
  <c r="W6" i="44148"/>
  <c r="V6" i="44148"/>
  <c r="U6" i="44148"/>
  <c r="T6" i="44148"/>
  <c r="S6" i="44148"/>
  <c r="R6" i="44148"/>
  <c r="Q6" i="44148"/>
  <c r="Q19" i="44148" s="1"/>
  <c r="P6" i="44148"/>
  <c r="O6" i="44148"/>
  <c r="N6" i="44148"/>
  <c r="M6" i="44148"/>
  <c r="M19" i="44148" s="1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F19" i="44147" s="1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P19" i="44147" s="1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B19" i="44147" s="1"/>
  <c r="AA8" i="44147"/>
  <c r="Z8" i="44147"/>
  <c r="Y8" i="44147"/>
  <c r="X8" i="44147"/>
  <c r="X19" i="44147" s="1"/>
  <c r="W8" i="44147"/>
  <c r="W19" i="44147" s="1"/>
  <c r="V8" i="44147"/>
  <c r="U8" i="44147"/>
  <c r="T8" i="44147"/>
  <c r="S8" i="44147"/>
  <c r="R8" i="44147"/>
  <c r="Q8" i="44147"/>
  <c r="P8" i="44147"/>
  <c r="O8" i="44147"/>
  <c r="N8" i="44147"/>
  <c r="N19" i="44147" s="1"/>
  <c r="M8" i="44147"/>
  <c r="L8" i="44147"/>
  <c r="L19" i="44147" s="1"/>
  <c r="K8" i="44147"/>
  <c r="J8" i="44147"/>
  <c r="I8" i="44147"/>
  <c r="H8" i="44147"/>
  <c r="H19" i="44147" s="1"/>
  <c r="AH7" i="44147"/>
  <c r="AG7" i="44147"/>
  <c r="AF7" i="44147"/>
  <c r="AE7" i="44147"/>
  <c r="AE19" i="44147" s="1"/>
  <c r="AD7" i="44147"/>
  <c r="AC7" i="44147"/>
  <c r="AB7" i="44147"/>
  <c r="AA7" i="44147"/>
  <c r="AA19" i="44147" s="1"/>
  <c r="Z7" i="44147"/>
  <c r="Z19" i="44147" s="1"/>
  <c r="Y7" i="44147"/>
  <c r="X7" i="44147"/>
  <c r="W7" i="44147"/>
  <c r="V7" i="44147"/>
  <c r="U7" i="44147"/>
  <c r="T7" i="44147"/>
  <c r="S7" i="44147"/>
  <c r="R7" i="44147"/>
  <c r="Q7" i="44147"/>
  <c r="P7" i="44147"/>
  <c r="O7" i="44147"/>
  <c r="N7" i="44147"/>
  <c r="M7" i="44147"/>
  <c r="L7" i="44147"/>
  <c r="K7" i="44147"/>
  <c r="J7" i="44147"/>
  <c r="I7" i="44147"/>
  <c r="H7" i="44147"/>
  <c r="AH6" i="44147"/>
  <c r="AH19" i="44147" s="1"/>
  <c r="AG6" i="44147"/>
  <c r="AG19" i="44147" s="1"/>
  <c r="AF6" i="44147"/>
  <c r="AE6" i="44147"/>
  <c r="AD6" i="44147"/>
  <c r="AC6" i="44147"/>
  <c r="AC19" i="44147" s="1"/>
  <c r="AB6" i="44147"/>
  <c r="AA6" i="44147"/>
  <c r="Z6" i="44147"/>
  <c r="Y6" i="44147"/>
  <c r="X6" i="44147"/>
  <c r="W6" i="44147"/>
  <c r="V6" i="44147"/>
  <c r="V19" i="44147" s="1"/>
  <c r="U6" i="44147"/>
  <c r="U19" i="44147" s="1"/>
  <c r="T6" i="44147"/>
  <c r="S6" i="44147"/>
  <c r="R6" i="44147"/>
  <c r="R19" i="44147" s="1"/>
  <c r="Q6" i="44147"/>
  <c r="Q19" i="44147" s="1"/>
  <c r="P6" i="44147"/>
  <c r="O6" i="44147"/>
  <c r="N6" i="44147"/>
  <c r="M6" i="44147"/>
  <c r="M19" i="44147" s="1"/>
  <c r="L6" i="44147"/>
  <c r="K6" i="44147"/>
  <c r="J6" i="44147"/>
  <c r="I6" i="44147"/>
  <c r="H6" i="44147"/>
  <c r="S19" i="44148"/>
  <c r="D19" i="44148"/>
  <c r="AF19" i="44148"/>
  <c r="Z19" i="44148"/>
  <c r="U19" i="44148"/>
  <c r="P19" i="44148"/>
  <c r="J19" i="44148"/>
  <c r="S19" i="44147"/>
  <c r="D19" i="44147"/>
  <c r="AD19" i="44147"/>
  <c r="Y19" i="44147"/>
  <c r="T19" i="44147"/>
  <c r="O19" i="44148" l="1"/>
  <c r="O19" i="44147"/>
  <c r="N19" i="44148"/>
  <c r="L19" i="44148"/>
  <c r="K19" i="44147"/>
  <c r="K19" i="44148"/>
  <c r="J19" i="44147"/>
  <c r="I19" i="44147"/>
  <c r="I19" i="44148"/>
  <c r="Q31" i="21144"/>
  <c r="I50" i="21144"/>
  <c r="C50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J19" i="44146" s="1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D19" i="44146" s="1"/>
  <c r="AC7" i="44146"/>
  <c r="AB7" i="44146"/>
  <c r="AA7" i="44146"/>
  <c r="Z7" i="44146"/>
  <c r="Y7" i="44146"/>
  <c r="X7" i="44146"/>
  <c r="X19" i="44146" s="1"/>
  <c r="W7" i="44146"/>
  <c r="V7" i="44146"/>
  <c r="V19" i="44146" s="1"/>
  <c r="U7" i="44146"/>
  <c r="T7" i="44146"/>
  <c r="S7" i="44146"/>
  <c r="R7" i="44146"/>
  <c r="Q7" i="44146"/>
  <c r="P7" i="44146"/>
  <c r="P19" i="44146" s="1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C19" i="44146" s="1"/>
  <c r="AB6" i="44146"/>
  <c r="AA6" i="44146"/>
  <c r="AA19" i="44146" s="1"/>
  <c r="Z6" i="44146"/>
  <c r="Y6" i="44146"/>
  <c r="X6" i="44146"/>
  <c r="W6" i="44146"/>
  <c r="V6" i="44146"/>
  <c r="U6" i="44146"/>
  <c r="U19" i="44146" s="1"/>
  <c r="T6" i="44146"/>
  <c r="S6" i="44146"/>
  <c r="S19" i="44146" s="1"/>
  <c r="R6" i="44146"/>
  <c r="Q6" i="44146"/>
  <c r="P6" i="44146"/>
  <c r="O6" i="44146"/>
  <c r="N6" i="44146"/>
  <c r="M6" i="44146"/>
  <c r="M19" i="44146" s="1"/>
  <c r="L6" i="44146"/>
  <c r="K6" i="44146"/>
  <c r="J6" i="44146"/>
  <c r="I6" i="44146"/>
  <c r="H6" i="44146"/>
  <c r="AB19" i="44146"/>
  <c r="T19" i="44146"/>
  <c r="L19" i="44146"/>
  <c r="AG19" i="44146"/>
  <c r="Y19" i="44146"/>
  <c r="Q19" i="44146"/>
  <c r="F9" i="44146"/>
  <c r="AE19" i="44146"/>
  <c r="W19" i="44146"/>
  <c r="O19" i="44146"/>
  <c r="D19" i="44146"/>
  <c r="AH19" i="44146"/>
  <c r="Z19" i="44146"/>
  <c r="R19" i="44146"/>
  <c r="K19" i="44146" l="1"/>
  <c r="I19" i="4414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Q37" i="21144"/>
  <c r="Q21" i="21144"/>
  <c r="Q20" i="21144"/>
  <c r="Q23" i="21144"/>
  <c r="Q25" i="21144"/>
  <c r="Q47" i="21144"/>
  <c r="Q26" i="21144"/>
  <c r="Q17" i="21144"/>
  <c r="Q42" i="21144"/>
  <c r="Q46" i="21144"/>
  <c r="Q27" i="21144"/>
  <c r="Q16" i="21144"/>
  <c r="Q32" i="21144"/>
  <c r="Q30" i="21144"/>
  <c r="Q18" i="21144"/>
  <c r="Q29" i="21144"/>
  <c r="Q12" i="21144"/>
  <c r="Q24" i="21144"/>
  <c r="Q40" i="21144"/>
  <c r="Q33" i="21144"/>
  <c r="Q13" i="21144"/>
  <c r="Q44" i="21144"/>
  <c r="Q14" i="21144"/>
  <c r="Q28" i="21144"/>
  <c r="Q43" i="21144"/>
  <c r="Q19" i="21144"/>
  <c r="Q41" i="21144"/>
  <c r="Q49" i="21144"/>
  <c r="Q45" i="21144"/>
  <c r="Q38" i="21144"/>
  <c r="Q34" i="21144"/>
  <c r="Q22" i="21144"/>
  <c r="Q39" i="21144"/>
  <c r="Q11" i="21144"/>
  <c r="Q48" i="21144"/>
  <c r="Q50" i="21144"/>
  <c r="Q51" i="21144"/>
  <c r="I51" i="21144"/>
  <c r="I34" i="21144"/>
  <c r="I56" i="21144"/>
  <c r="I60" i="21144"/>
  <c r="I44" i="21144"/>
  <c r="I28" i="21144"/>
  <c r="I58" i="21144"/>
  <c r="I52" i="21144"/>
  <c r="I29" i="21144"/>
  <c r="I31" i="21144"/>
  <c r="I47" i="21144"/>
  <c r="I37" i="21144"/>
  <c r="I45" i="21144"/>
  <c r="I40" i="21144"/>
  <c r="I42" i="21144"/>
  <c r="I23" i="21144"/>
  <c r="I48" i="21144"/>
  <c r="I38" i="21144"/>
  <c r="I43" i="21144"/>
  <c r="I24" i="21144"/>
  <c r="I54" i="21144"/>
  <c r="I27" i="21144"/>
  <c r="I57" i="21144"/>
  <c r="I55" i="21144"/>
  <c r="I59" i="21144"/>
  <c r="I33" i="21144"/>
  <c r="I36" i="21144"/>
  <c r="I62" i="21144"/>
  <c r="I63" i="21144"/>
  <c r="I39" i="21144"/>
  <c r="I25" i="21144"/>
  <c r="I32" i="21144"/>
  <c r="I35" i="21144"/>
  <c r="I46" i="21144"/>
  <c r="I26" i="21144"/>
  <c r="I61" i="21144"/>
  <c r="C53" i="21144"/>
  <c r="C51" i="21144"/>
  <c r="C34" i="21144"/>
  <c r="C56" i="21144"/>
  <c r="C60" i="21144"/>
  <c r="C44" i="21144"/>
  <c r="C28" i="21144"/>
  <c r="C58" i="21144"/>
  <c r="C52" i="21144"/>
  <c r="C29" i="21144"/>
  <c r="C31" i="21144"/>
  <c r="C47" i="21144"/>
  <c r="C37" i="21144"/>
  <c r="C45" i="21144"/>
  <c r="C40" i="21144"/>
  <c r="C42" i="21144"/>
  <c r="C23" i="21144"/>
  <c r="C48" i="21144"/>
  <c r="C38" i="21144"/>
  <c r="C43" i="21144"/>
  <c r="C24" i="21144"/>
  <c r="C54" i="21144"/>
  <c r="C27" i="21144"/>
  <c r="C57" i="21144"/>
  <c r="C55" i="21144"/>
  <c r="C59" i="21144"/>
  <c r="C33" i="21144"/>
  <c r="C36" i="21144"/>
  <c r="C62" i="21144"/>
  <c r="C63" i="21144"/>
  <c r="C39" i="21144"/>
  <c r="C25" i="21144"/>
  <c r="C32" i="21144"/>
  <c r="C35" i="21144"/>
  <c r="C46" i="21144"/>
  <c r="C26" i="21144"/>
  <c r="C61" i="21144"/>
  <c r="B2" i="21144" l="1"/>
  <c r="F67" i="3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4" i="44149" s="1"/>
  <c r="F15" i="44148" l="1"/>
  <c r="F15" i="44146"/>
  <c r="F14" i="44125"/>
  <c r="F14" i="44148"/>
  <c r="F15" i="44147"/>
  <c r="F14" i="44146"/>
  <c r="F16" i="44125"/>
  <c r="F16" i="44136"/>
  <c r="F15" i="44143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11" i="44115" s="1"/>
  <c r="F66" i="3"/>
  <c r="F65" i="3"/>
  <c r="F9" i="44141" s="1"/>
  <c r="F64" i="3"/>
  <c r="F63" i="3"/>
  <c r="F9" i="44149" s="1"/>
  <c r="F62" i="3"/>
  <c r="F8" i="44148" s="1"/>
  <c r="F61" i="3"/>
  <c r="F60" i="3"/>
  <c r="F59" i="3"/>
  <c r="F14" i="44119" s="1"/>
  <c r="F58" i="3"/>
  <c r="F57" i="3"/>
  <c r="F56" i="3"/>
  <c r="F55" i="3"/>
  <c r="F54" i="3"/>
  <c r="F12" i="44149" s="1"/>
  <c r="F53" i="3"/>
  <c r="F52" i="3"/>
  <c r="F51" i="3"/>
  <c r="F50" i="3"/>
  <c r="F12" i="259" s="1"/>
  <c r="F49" i="3"/>
  <c r="F48" i="3"/>
  <c r="F47" i="3"/>
  <c r="F10" i="44125" s="1"/>
  <c r="F46" i="3"/>
  <c r="F45" i="3"/>
  <c r="F13" i="44140" s="1"/>
  <c r="F44" i="3"/>
  <c r="F43" i="3"/>
  <c r="F42" i="3"/>
  <c r="F41" i="3"/>
  <c r="F40" i="3"/>
  <c r="F39" i="3"/>
  <c r="F7" i="44125" s="1"/>
  <c r="F38" i="3"/>
  <c r="F37" i="3"/>
  <c r="F36" i="3"/>
  <c r="F35" i="3"/>
  <c r="F34" i="3"/>
  <c r="F33" i="3"/>
  <c r="F6" i="44059" s="1"/>
  <c r="F32" i="3"/>
  <c r="F31" i="3"/>
  <c r="F30" i="3"/>
  <c r="F29" i="3"/>
  <c r="F28" i="3"/>
  <c r="F27" i="3"/>
  <c r="F11" i="44149" s="1"/>
  <c r="F26" i="3"/>
  <c r="F10" i="44149" s="1"/>
  <c r="F25" i="3"/>
  <c r="F24" i="3"/>
  <c r="F23" i="3"/>
  <c r="F22" i="3"/>
  <c r="F21" i="3"/>
  <c r="F8" i="44147" s="1"/>
  <c r="F20" i="3"/>
  <c r="F9" i="44148" s="1"/>
  <c r="F19" i="3"/>
  <c r="F18" i="3"/>
  <c r="F17" i="3"/>
  <c r="F6" i="44146" s="1"/>
  <c r="F16" i="3"/>
  <c r="F6" i="44148" s="1"/>
  <c r="F15" i="3"/>
  <c r="F14" i="3"/>
  <c r="F14" i="44136" s="1"/>
  <c r="F13" i="3"/>
  <c r="F12" i="3"/>
  <c r="F11" i="3"/>
  <c r="F13" i="44147" s="1"/>
  <c r="F10" i="3"/>
  <c r="F9" i="3"/>
  <c r="F8" i="44146" s="1"/>
  <c r="F8" i="3"/>
  <c r="F7" i="3"/>
  <c r="F6" i="3"/>
  <c r="F5" i="3"/>
  <c r="F4" i="3"/>
  <c r="F7" i="44119" s="1"/>
  <c r="F3" i="3"/>
  <c r="F2" i="3"/>
  <c r="F9" i="44137" l="1"/>
  <c r="F7" i="44149"/>
  <c r="F14" i="44147"/>
  <c r="F15" i="44149"/>
  <c r="F15" i="44125"/>
  <c r="F8" i="259"/>
  <c r="F16" i="44149"/>
  <c r="F7" i="44147"/>
  <c r="F8" i="44149"/>
  <c r="F6" i="44147"/>
  <c r="F6" i="44149"/>
  <c r="F13" i="44148"/>
  <c r="F13" i="44149"/>
  <c r="F7" i="44133"/>
  <c r="F9" i="44147"/>
  <c r="F12" i="44148"/>
  <c r="F10" i="44146"/>
  <c r="F11" i="44147"/>
  <c r="F13" i="44136"/>
  <c r="F16" i="44148"/>
  <c r="F16" i="44147"/>
  <c r="F16" i="44146"/>
  <c r="F10" i="44147"/>
  <c r="F10" i="44148"/>
  <c r="F13" i="44146"/>
  <c r="F12" i="44147"/>
  <c r="F11" i="44146"/>
  <c r="F11" i="44148"/>
  <c r="F12" i="44146"/>
  <c r="F7" i="44148"/>
  <c r="F7" i="44146"/>
  <c r="F19" i="44146" s="1"/>
  <c r="N31" i="21144" s="1"/>
  <c r="F6" i="259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9" i="44125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6" i="44115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F19" i="44149" l="1"/>
  <c r="N36" i="21144" s="1"/>
  <c r="F19" i="44147"/>
  <c r="N35" i="21144" s="1"/>
  <c r="F19" i="44148"/>
  <c r="N15" i="21144" s="1"/>
  <c r="D19" i="44145" l="1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53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E24" i="21144" s="1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M28" i="44113" l="1"/>
  <c r="M51" i="44113"/>
  <c r="M15" i="44113"/>
  <c r="M52" i="44113"/>
  <c r="M27" i="44113"/>
  <c r="Z19" i="44059"/>
  <c r="S19" i="44057"/>
  <c r="I19" i="259"/>
  <c r="D19" i="44057"/>
  <c r="D19" i="44059"/>
  <c r="H18" i="21144"/>
  <c r="E18" i="21144"/>
  <c r="C18" i="21144"/>
  <c r="H15" i="21144"/>
  <c r="F14" i="21144"/>
  <c r="D15" i="21144"/>
  <c r="C14" i="21144"/>
  <c r="C10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32" i="21144" s="1"/>
  <c r="F19" i="44126"/>
  <c r="N33" i="21144" s="1"/>
  <c r="F19" i="44124"/>
  <c r="N44" i="21144" s="1"/>
  <c r="F19" i="44127"/>
  <c r="N40" i="21144" s="1"/>
  <c r="F19" i="44145"/>
  <c r="N37" i="21144" s="1"/>
  <c r="F19" i="44120"/>
  <c r="N19" i="21144" s="1"/>
  <c r="F19" i="44115"/>
  <c r="N34" i="21144" s="1"/>
  <c r="F19" i="44131"/>
  <c r="N18" i="21144" s="1"/>
  <c r="F19" i="44138"/>
  <c r="N17" i="21144" s="1"/>
  <c r="F19" i="44134"/>
  <c r="N16" i="21144" s="1"/>
  <c r="F19" i="44136"/>
  <c r="N46" i="21144" s="1"/>
  <c r="F19" i="44118"/>
  <c r="N49" i="21144" s="1"/>
  <c r="F19" i="44139"/>
  <c r="N26" i="21144" s="1"/>
  <c r="F19" i="44117"/>
  <c r="N45" i="21144" s="1"/>
  <c r="F19" i="44123"/>
  <c r="N14" i="21144" s="1"/>
  <c r="F19" i="44122"/>
  <c r="N28" i="21144" s="1"/>
  <c r="F19" i="44142"/>
  <c r="N23" i="21144" s="1"/>
  <c r="F19" i="44144"/>
  <c r="N21" i="21144" s="1"/>
  <c r="F19" i="44143"/>
  <c r="N20" i="21144" s="1"/>
  <c r="F19" i="44119"/>
  <c r="N41" i="21144" s="1"/>
  <c r="F19" i="44128"/>
  <c r="N24" i="21144" s="1"/>
  <c r="F19" i="44114"/>
  <c r="N22" i="21144" s="1"/>
  <c r="F19" i="44135"/>
  <c r="N27" i="21144" s="1"/>
  <c r="F19" i="44132"/>
  <c r="N30" i="21144" s="1"/>
  <c r="F19" i="44140"/>
  <c r="N47" i="21144" s="1"/>
  <c r="F19" i="44116"/>
  <c r="N38" i="21144" s="1"/>
  <c r="F19" i="44137"/>
  <c r="N42" i="21144" s="1"/>
  <c r="F19" i="44141"/>
  <c r="N25" i="21144" s="1"/>
  <c r="F19" i="44121"/>
  <c r="N43" i="21144" s="1"/>
  <c r="F19" i="44125"/>
  <c r="N13" i="21144" s="1"/>
  <c r="F19" i="44130"/>
  <c r="N29" i="21144" s="1"/>
  <c r="F19" i="44129"/>
  <c r="N12" i="21144" s="1"/>
  <c r="F19" i="44055"/>
  <c r="N50" i="21144" s="1"/>
  <c r="F19" i="44056"/>
  <c r="N48" i="21144" s="1"/>
  <c r="C42" i="44113"/>
  <c r="F19" i="259"/>
  <c r="N51" i="21144" s="1"/>
  <c r="C41" i="44113"/>
  <c r="F19" i="44057"/>
  <c r="N11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39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<sst xmlns="http://schemas.openxmlformats.org/spreadsheetml/2006/main" count="1934" uniqueCount="361">
  <si>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</si>
  <si>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</si>
  <si>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</si>
  <si>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</si>
  <si>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</si>
  <si>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</si>
  <si>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</si>
  <si>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</si>
  <si>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</si>
  <si>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</si>
  <si>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</si>
  <si>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</si>
  <si>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</si>
  <si>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</si>
  <si>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</si>
  <si>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</si>
  <si>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</si>
  <si>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</si>
  <si>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</si>
  <si>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</si>
  <si>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</si>
  <si>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</si>
  <si>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</si>
  <si>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</si>
  <si>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</si>
  <si>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</si>
  <si>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</si>
  <si>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</si>
  <si>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</si>
  <si>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</si>
  <si>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</si>
  <si>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</si>
  <si>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</si>
  <si>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</si>
  <si>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</si>
  <si>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</si>
  <si>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</si>
  <si>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</si>
  <si>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</si>
  <si>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</si>
  <si>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</si>
  <si>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</si>
  <si>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</si>
  <si>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</si>
  <si>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</si>
  <si>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</si>
  <si>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</si>
  <si>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</si>
  <si>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</si>
  <si>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</si>
  <si>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</si>
  <si>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</si>
  <si>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</si>
  <si>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</si>
  <si>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</si>
  <si>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</si>
  <si>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</si>
  <si>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</si>
  <si>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</si>
  <si>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</si>
  <si>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</si>
  <si>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</si>
  <si>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</si>
  <si>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</si>
  <si>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</si>
  <si>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</si>
  <si>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</si>
  <si>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</si>
  <si>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</si>
  <si>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</si>
  <si>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</si>
  <si>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</si>
  <si>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</si>
  <si>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</si>
  <si>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</si>
  <si>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</si>
  <si>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</si>
  <si>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</si>
  <si>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</si>
  <si>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</si>
  <si>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</si>
  <si>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</si>
  <si>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</si>
  <si>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</si>
  <si>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</si>
  <si>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</si>
  <si>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</si>
  <si>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</si>
  <si>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</si>
  <si>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</si>
  <si>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</si>
  <si>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</si>
  <si>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</si>
  <si>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</si>
  <si>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</si>
  <si>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</si>
  <si>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</si>
  <si>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</si>
  <si>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</si>
  <si>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</si>
  <si>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</si>
  <si>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</si>
  <si>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</si>
  <si>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</si>
  <si>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</si>
  <si>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</si>
  <si>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</si>
  <si>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</si>
  <si>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</si>
  <si>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</si>
  <si>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</si>
  <si>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</si>
  <si>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</si>
  <si>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</si>
  <si>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</si>
  <si>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</si>
  <si>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</si>
  <si>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</si>
  <si>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</si>
  <si>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</si>
  <si>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</si>
  <si>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</si>
  <si>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</si>
  <si>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</si>
  <si>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</si>
  <si>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</si>
  <si>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</si>
  <si>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</si>
  <si>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</si>
  <si>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</si>
  <si>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</si>
  <si>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</si>
  <si>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</si>
  <si>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</si>
  <si>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</si>
  <si>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</si>
  <si>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</si>
  <si>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</si>
  <si>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</si>
  <si>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</si>
  <si>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</si>
  <si>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</si>
  <si>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</si>
  <si>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</si>
  <si>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</si>
  <si>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</si>
  <si>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</si>
  <si>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</si>
  <si>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</si>
  <si>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</si>
  <si>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</si>
  <si>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</si>
  <si>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</si>
  <si>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</si>
  <si>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</si>
  <si>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</si>
  <si>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</si>
  <si>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</si>
  <si>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</si>
  <si>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</si>
  <si>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</si>
  <si>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</si>
  <si>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</si>
  <si>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</si>
  <si>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</si>
  <si>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</si>
  <si>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</si>
  <si>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</si>
  <si>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</si>
  <si>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</si>
  <si>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</si>
  <si>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</si>
  <si>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</si>
  <si>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</si>
  <si>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</si>
  <si>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</si>
  <si>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</si>
  <si>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</si>
  <si>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</si>
  <si>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</si>
  <si>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</si>
  <si>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</si>
  <si>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</si>
  <si>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</si>
  <si>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</si>
  <si>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</si>
  <si>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</si>
  <si>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</si>
  <si>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</si>
  <si>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</si>
  <si>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</si>
  <si>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</si>
  <si>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</si>
  <si>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</si>
  <si>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</si>
  <si>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</si>
  <si>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</si>
  <si>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</si>
  <si>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</si>
  <si>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</si>
  <si>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</si>
  <si>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</si>
  <si>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</si>
  <si>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</si>
  <si>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</si>
  <si>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</si>
  <si>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</si>
  <si>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</si>
  <si>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</si>
  <si>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</si>
  <si>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</si>
  <si>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</si>
  <si>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</si>
  <si>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</si>
  <si>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</si>
  <si>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</si>
  <si>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</si>
  <si>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</si>
  <si>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</si>
  <si>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</si>
  <si>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</si>
  <si>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</si>
  <si>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</si>
  <si>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</si>
  <si>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</si>
  <si>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</si>
  <si>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</si>
  <si>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</si>
  <si>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</si>
  <si>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</si>
  <si>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</si>
  <si>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</si>
  <si>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</si>
  <si>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</si>
  <si>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</si>
  <si>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</si>
  <si>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</si>
  <si>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</si>
  <si>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</si>
  <si>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</si>
  <si>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</si>
  <si>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</si>
  <si>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</si>
  <si>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</si>
  <si>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</si>
  <si>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</si>
  <si>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</si>
  <si>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</si>
  <si>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</si>
  <si>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</si>
  <si>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</si>
  <si>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</si>
  <si>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</si>
  <si>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</si>
  <si>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</si>
  <si>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</si>
  <si>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</si>
  <si>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</si>
  <si>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</si>
  <si>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</si>
  <si>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</si>
  <si>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</si>
  <si>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</si>
  <si>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</si>
  <si>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</si>
  <si>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</si>
  <si>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</si>
  <si>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</si>
  <si>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</si>
  <si>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</si>
  <si>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</si>
  <si>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</si>
  <si>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</si>
  <si>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</si>
  <si>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</si>
  <si>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</si>
  <si>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</si>
  <si>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</si>
  <si>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</si>
  <si>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</si>
  <si>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</si>
  <si>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</si>
  <si>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</si>
  <si>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</si>
  <si>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</si>
  <si>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</si>
  <si>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</si>
  <si>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</si>
  <si>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</si>
  <si>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</si>
  <si>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</si>
  <si>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</si>
  <si>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</si>
  <si>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</si>
  <si>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</si>
  <si>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</si>
  <si>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</si>
  <si>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</si>
  <si>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</si>
  <si>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</si>
  <si>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</si>
  <si>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</si>
  <si>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</si>
  <si>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</si>
  <si>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</si>
  <si>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</si>
  <si>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</si>
  <si>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</si>
  <si>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</si>
  <si>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</si>
  <si>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</si>
  <si>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</si>
  <si>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</si>
  <si>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</si>
  <si>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</si>
  <si>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</si>
  <si>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</si>
  <si>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</si>
  <si>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</si>
  <si>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</si>
  <si>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</si>
  <si>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</si>
  <si>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</si>
  <si>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</si>
  <si>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</si>
  <si>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</si>
  <si>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</si>
  <si>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</si>
  <si>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</si>
  <si>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</si>
  <si>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</si>
  <si>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</si>
  <si>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</si>
  <si>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</si>
  <si>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</si>
  <si>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</si>
  <si>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</si>
  <si>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</si>
  <si>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</si>
  <si>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</si>
  <si>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</si>
  <si>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</si>
  <si>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</si>
  <si>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</si>
  <si>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</si>
  <si>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</si>
  <si>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</si>
  <si>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</si>
  <si>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</si>
  <si>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</si>
  <si>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</si>
  <si>
    <t>Jaap Smit</t>
  </si>
  <si>
    <t>Vooruit</t>
  </si>
  <si>
    <t>Jaap_smit@hetnet.nl</t>
  </si>
  <si>
    <t>Poar neem'n</t>
  </si>
  <si>
    <t>arjandevries@hotmail.com</t>
  </si>
  <si>
    <t xml:space="preserve">Poar Neem'n </t>
  </si>
  <si>
    <t>Harry`s dreamteam</t>
  </si>
  <si>
    <t>h-pijper@kpnplanet.nl</t>
  </si>
  <si>
    <t>Harry's dreamteam</t>
  </si>
  <si>
    <t>FC de Josti's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</si>
</sst>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7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  <font>
      <b/>
      <sz val="14"/>
      <color theme="0"/>
      <name val="Calibri"/>
      <family val="2"/>
    </font>
    <font>
      <sz val="22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31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61" fillId="3" borderId="0" applyNumberFormat="0" applyBorder="0" applyAlignment="0" applyProtection="0"/>
    <xf numFmtId="0" fontId="52" fillId="20" borderId="1" applyNumberFormat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3" fillId="21" borderId="2" applyNumberFormat="0" applyAlignment="0" applyProtection="0"/>
    <xf numFmtId="0" fontId="65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54" fillId="0" borderId="3" applyNumberFormat="0" applyFill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64" fillId="20" borderId="8" applyNumberFormat="0" applyAlignment="0" applyProtection="0"/>
    <xf numFmtId="0" fontId="17" fillId="0" borderId="0"/>
    <xf numFmtId="0" fontId="71" fillId="0" borderId="0"/>
    <xf numFmtId="0" fontId="17" fillId="0" borderId="0"/>
    <xf numFmtId="0" fontId="17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2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5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6" fillId="7" borderId="1" applyNumberFormat="0" applyAlignment="0" applyProtection="0"/>
    <xf numFmtId="0" fontId="57" fillId="0" borderId="4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60" fillId="22" borderId="0" applyNumberFormat="0" applyBorder="0" applyAlignment="0" applyProtection="0"/>
    <xf numFmtId="0" fontId="17" fillId="23" borderId="7" applyNumberFormat="0" applyFont="0" applyAlignment="0" applyProtection="0"/>
    <xf numFmtId="0" fontId="61" fillId="3" borderId="0" applyNumberFormat="0" applyBorder="0" applyAlignment="0" applyProtection="0"/>
    <xf numFmtId="0" fontId="73" fillId="0" borderId="0"/>
    <xf numFmtId="0" fontId="15" fillId="0" borderId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53" fillId="21" borderId="2"/>
    <xf numFmtId="0" fontId="74" fillId="0" borderId="0"/>
    <xf numFmtId="0" fontId="50" fillId="2" borderId="0"/>
    <xf numFmtId="0" fontId="50" fillId="2" borderId="0"/>
    <xf numFmtId="0" fontId="50" fillId="3" borderId="0"/>
    <xf numFmtId="0" fontId="50" fillId="3" borderId="0"/>
    <xf numFmtId="0" fontId="50" fillId="4" borderId="0"/>
    <xf numFmtId="0" fontId="50" fillId="4" borderId="0"/>
    <xf numFmtId="0" fontId="50" fillId="5" borderId="0"/>
    <xf numFmtId="0" fontId="50" fillId="5" borderId="0"/>
    <xf numFmtId="0" fontId="50" fillId="6" borderId="0"/>
    <xf numFmtId="0" fontId="50" fillId="6" borderId="0"/>
    <xf numFmtId="0" fontId="50" fillId="7" borderId="0"/>
    <xf numFmtId="0" fontId="50" fillId="8" borderId="0"/>
    <xf numFmtId="0" fontId="50" fillId="8" borderId="0"/>
    <xf numFmtId="0" fontId="50" fillId="9" borderId="0"/>
    <xf numFmtId="0" fontId="50" fillId="9" borderId="0"/>
    <xf numFmtId="0" fontId="50" fillId="10" borderId="0"/>
    <xf numFmtId="0" fontId="50" fillId="10" borderId="0"/>
    <xf numFmtId="0" fontId="50" fillId="5" borderId="0"/>
    <xf numFmtId="0" fontId="50" fillId="5" borderId="0"/>
    <xf numFmtId="0" fontId="50" fillId="8" borderId="0"/>
    <xf numFmtId="0" fontId="50" fillId="8" borderId="0"/>
    <xf numFmtId="0" fontId="50" fillId="11" borderId="0"/>
    <xf numFmtId="0" fontId="50" fillId="11" borderId="0"/>
    <xf numFmtId="0" fontId="51" fillId="12" borderId="0"/>
    <xf numFmtId="0" fontId="51" fillId="12" borderId="0"/>
    <xf numFmtId="0" fontId="51" fillId="9" borderId="0"/>
    <xf numFmtId="0" fontId="51" fillId="9" borderId="0"/>
    <xf numFmtId="0" fontId="51" fillId="10" borderId="0"/>
    <xf numFmtId="0" fontId="51" fillId="10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5" borderId="0"/>
    <xf numFmtId="0" fontId="51" fillId="15" borderId="0"/>
    <xf numFmtId="0" fontId="51" fillId="16" borderId="0"/>
    <xf numFmtId="0" fontId="51" fillId="16" borderId="0"/>
    <xf numFmtId="0" fontId="51" fillId="17" borderId="0"/>
    <xf numFmtId="0" fontId="51" fillId="17" borderId="0"/>
    <xf numFmtId="0" fontId="51" fillId="39" borderId="0"/>
    <xf numFmtId="0" fontId="51" fillId="39" borderId="0"/>
    <xf numFmtId="0" fontId="51" fillId="38" borderId="0"/>
    <xf numFmtId="0" fontId="51" fillId="38" borderId="0"/>
    <xf numFmtId="0" fontId="51" fillId="14" borderId="0"/>
    <xf numFmtId="0" fontId="51" fillId="14" borderId="0"/>
    <xf numFmtId="0" fontId="51" fillId="19" borderId="0"/>
    <xf numFmtId="0" fontId="51" fillId="19" borderId="0"/>
    <xf numFmtId="0" fontId="61" fillId="3" borderId="0"/>
    <xf numFmtId="0" fontId="52" fillId="20" borderId="1"/>
    <xf numFmtId="0" fontId="52" fillId="20" borderId="1"/>
    <xf numFmtId="0" fontId="52" fillId="20" borderId="1"/>
    <xf numFmtId="0" fontId="53" fillId="21" borderId="2"/>
    <xf numFmtId="0" fontId="53" fillId="21" borderId="2"/>
    <xf numFmtId="0" fontId="7" fillId="0" borderId="0"/>
    <xf numFmtId="0" fontId="65" fillId="0" borderId="0"/>
    <xf numFmtId="0" fontId="54" fillId="0" borderId="3"/>
    <xf numFmtId="0" fontId="54" fillId="0" borderId="3"/>
    <xf numFmtId="0" fontId="55" fillId="4" borderId="0"/>
    <xf numFmtId="0" fontId="55" fillId="4" borderId="0"/>
    <xf numFmtId="0" fontId="55" fillId="4" borderId="0"/>
    <xf numFmtId="0" fontId="57" fillId="0" borderId="4"/>
    <xf numFmtId="0" fontId="58" fillId="0" borderId="5"/>
    <xf numFmtId="0" fontId="50" fillId="7" borderId="0"/>
    <xf numFmtId="0" fontId="74" fillId="0" borderId="0"/>
    <xf numFmtId="0" fontId="59" fillId="0" borderId="6"/>
    <xf numFmtId="0" fontId="59" fillId="0" borderId="0"/>
    <xf numFmtId="0" fontId="16" fillId="0" borderId="0">
      <alignment vertical="top"/>
      <protection locked="0"/>
    </xf>
    <xf numFmtId="0" fontId="16" fillId="0" borderId="0">
      <alignment vertical="top"/>
      <protection locked="0"/>
    </xf>
    <xf numFmtId="0" fontId="56" fillId="7" borderId="1"/>
    <xf numFmtId="0" fontId="56" fillId="7" borderId="1"/>
    <xf numFmtId="0" fontId="56" fillId="7" borderId="1"/>
    <xf numFmtId="0" fontId="57" fillId="0" borderId="4"/>
    <xf numFmtId="0" fontId="57" fillId="0" borderId="4"/>
    <xf numFmtId="0" fontId="58" fillId="0" borderId="5"/>
    <xf numFmtId="0" fontId="58" fillId="0" borderId="5"/>
    <xf numFmtId="0" fontId="59" fillId="0" borderId="6"/>
    <xf numFmtId="0" fontId="59" fillId="0" borderId="6"/>
    <xf numFmtId="0" fontId="59" fillId="0" borderId="0"/>
    <xf numFmtId="0" fontId="59" fillId="0" borderId="0"/>
    <xf numFmtId="0" fontId="54" fillId="0" borderId="3"/>
    <xf numFmtId="0" fontId="60" fillId="22" borderId="0"/>
    <xf numFmtId="0" fontId="60" fillId="22" borderId="0"/>
    <xf numFmtId="0" fontId="60" fillId="22" borderId="0"/>
    <xf numFmtId="0" fontId="74" fillId="23" borderId="7"/>
    <xf numFmtId="0" fontId="74" fillId="23" borderId="7"/>
    <xf numFmtId="0" fontId="74" fillId="23" borderId="7"/>
    <xf numFmtId="0" fontId="61" fillId="3" borderId="0"/>
    <xf numFmtId="0" fontId="61" fillId="3" borderId="0"/>
    <xf numFmtId="0" fontId="64" fillId="20" borderId="8"/>
    <xf numFmtId="0" fontId="74" fillId="0" borderId="0"/>
    <xf numFmtId="0" fontId="75" fillId="0" borderId="0"/>
    <xf numFmtId="0" fontId="50" fillId="0" borderId="0"/>
    <xf numFmtId="0" fontId="76" fillId="0" borderId="0"/>
    <xf numFmtId="0" fontId="76" fillId="0" borderId="0"/>
    <xf numFmtId="0" fontId="76" fillId="0" borderId="0"/>
    <xf numFmtId="0" fontId="63" fillId="0" borderId="9"/>
    <xf numFmtId="0" fontId="63" fillId="0" borderId="9"/>
    <xf numFmtId="0" fontId="63" fillId="0" borderId="9"/>
    <xf numFmtId="0" fontId="64" fillId="20" borderId="8"/>
    <xf numFmtId="0" fontId="64" fillId="20" borderId="8"/>
    <xf numFmtId="0" fontId="65" fillId="0" borderId="0"/>
    <xf numFmtId="0" fontId="65" fillId="0" borderId="0"/>
    <xf numFmtId="0" fontId="66" fillId="0" borderId="0"/>
    <xf numFmtId="0" fontId="66" fillId="0" borderId="0"/>
    <xf numFmtId="0" fontId="66" fillId="0" borderId="0"/>
    <xf numFmtId="0" fontId="6" fillId="0" borderId="0"/>
    <xf numFmtId="0" fontId="5" fillId="0" borderId="0"/>
    <xf numFmtId="0" fontId="7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7">
    <xf numFmtId="0" fontId="0" fillId="0" borderId="0" xfId="0"/>
    <xf numFmtId="0" fontId="18" fillId="24" borderId="10" xfId="0" applyFont="1" applyFill="1" applyBorder="1"/>
    <xf numFmtId="0" fontId="18" fillId="0" borderId="0" xfId="0" applyFont="1"/>
    <xf numFmtId="0" fontId="0" fillId="24" borderId="10" xfId="0" applyFill="1" applyBorder="1"/>
    <xf numFmtId="0" fontId="19" fillId="24" borderId="10" xfId="0" applyFont="1" applyFill="1" applyBorder="1"/>
    <xf numFmtId="0" fontId="0" fillId="25" borderId="10" xfId="0" applyFill="1" applyBorder="1"/>
    <xf numFmtId="0" fontId="18" fillId="25" borderId="10" xfId="0" applyFont="1" applyFill="1" applyBorder="1"/>
    <xf numFmtId="0" fontId="18" fillId="26" borderId="10" xfId="0" applyFont="1" applyFill="1" applyBorder="1"/>
    <xf numFmtId="0" fontId="20" fillId="24" borderId="10" xfId="0" applyFont="1" applyFill="1" applyBorder="1"/>
    <xf numFmtId="0" fontId="21" fillId="24" borderId="10" xfId="0" applyFont="1" applyFill="1" applyBorder="1"/>
    <xf numFmtId="1" fontId="18" fillId="27" borderId="10" xfId="0" applyNumberFormat="1" applyFont="1" applyFill="1" applyBorder="1" applyAlignment="1">
      <alignment horizontal="center"/>
    </xf>
    <xf numFmtId="3" fontId="18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24" borderId="10" xfId="0" applyFont="1" applyFill="1" applyBorder="1" applyAlignment="1">
      <alignment horizontal="left"/>
    </xf>
    <xf numFmtId="0" fontId="24" fillId="25" borderId="7" xfId="0" applyFont="1" applyFill="1" applyBorder="1"/>
    <xf numFmtId="0" fontId="22" fillId="24" borderId="0" xfId="0" applyFont="1" applyFill="1"/>
    <xf numFmtId="0" fontId="24" fillId="28" borderId="11" xfId="0" applyFont="1" applyFill="1" applyBorder="1"/>
    <xf numFmtId="0" fontId="24" fillId="28" borderId="12" xfId="0" applyFont="1" applyFill="1" applyBorder="1"/>
    <xf numFmtId="164" fontId="24" fillId="28" borderId="12" xfId="0" applyNumberFormat="1" applyFont="1" applyFill="1" applyBorder="1" applyAlignment="1"/>
    <xf numFmtId="164" fontId="24" fillId="25" borderId="7" xfId="0" applyNumberFormat="1" applyFont="1" applyFill="1" applyBorder="1" applyAlignment="1"/>
    <xf numFmtId="0" fontId="24" fillId="28" borderId="13" xfId="0" applyFont="1" applyFill="1" applyBorder="1"/>
    <xf numFmtId="0" fontId="24" fillId="28" borderId="14" xfId="0" applyFont="1" applyFill="1" applyBorder="1"/>
    <xf numFmtId="164" fontId="24" fillId="28" borderId="14" xfId="0" applyNumberFormat="1" applyFont="1" applyFill="1" applyBorder="1" applyAlignment="1"/>
    <xf numFmtId="0" fontId="23" fillId="28" borderId="15" xfId="0" applyFont="1" applyFill="1" applyBorder="1"/>
    <xf numFmtId="0" fontId="24" fillId="28" borderId="15" xfId="0" applyFont="1" applyFill="1" applyBorder="1"/>
    <xf numFmtId="164" fontId="24" fillId="28" borderId="15" xfId="0" applyNumberFormat="1" applyFont="1" applyFill="1" applyBorder="1" applyAlignment="1"/>
    <xf numFmtId="0" fontId="23" fillId="28" borderId="14" xfId="0" applyFont="1" applyFill="1" applyBorder="1"/>
    <xf numFmtId="0" fontId="22" fillId="24" borderId="0" xfId="0" applyFont="1" applyFill="1" applyAlignment="1">
      <alignment horizontal="right"/>
    </xf>
    <xf numFmtId="0" fontId="23" fillId="24" borderId="0" xfId="0" applyFont="1" applyFill="1"/>
    <xf numFmtId="0" fontId="22" fillId="24" borderId="0" xfId="0" applyFont="1" applyFill="1" applyAlignment="1">
      <alignment horizontal="left"/>
    </xf>
    <xf numFmtId="0" fontId="25" fillId="24" borderId="0" xfId="55" applyFont="1" applyFill="1"/>
    <xf numFmtId="0" fontId="25" fillId="24" borderId="0" xfId="56" applyFont="1" applyFill="1"/>
    <xf numFmtId="0" fontId="23" fillId="24" borderId="0" xfId="56" applyFont="1" applyFill="1"/>
    <xf numFmtId="0" fontId="23" fillId="0" borderId="0" xfId="56" applyFont="1"/>
    <xf numFmtId="0" fontId="26" fillId="24" borderId="0" xfId="55" applyFont="1" applyFill="1" applyBorder="1"/>
    <xf numFmtId="0" fontId="26" fillId="26" borderId="16" xfId="56" applyFont="1" applyFill="1" applyBorder="1"/>
    <xf numFmtId="0" fontId="26" fillId="24" borderId="17" xfId="56" applyFont="1" applyFill="1" applyBorder="1" applyAlignment="1"/>
    <xf numFmtId="0" fontId="26" fillId="26" borderId="18" xfId="0" applyFont="1" applyFill="1" applyBorder="1" applyAlignment="1"/>
    <xf numFmtId="0" fontId="25" fillId="24" borderId="0" xfId="55" applyFont="1" applyFill="1" applyBorder="1"/>
    <xf numFmtId="0" fontId="25" fillId="24" borderId="19" xfId="56" applyFont="1" applyFill="1" applyBorder="1"/>
    <xf numFmtId="0" fontId="25" fillId="24" borderId="20" xfId="56" applyFont="1" applyFill="1" applyBorder="1"/>
    <xf numFmtId="0" fontId="27" fillId="24" borderId="21" xfId="56" applyNumberFormat="1" applyFont="1" applyFill="1" applyBorder="1" applyAlignment="1">
      <alignment horizontal="center"/>
    </xf>
    <xf numFmtId="0" fontId="27" fillId="24" borderId="16" xfId="56" applyNumberFormat="1" applyFont="1" applyFill="1" applyBorder="1" applyAlignment="1">
      <alignment horizontal="center"/>
    </xf>
    <xf numFmtId="1" fontId="25" fillId="26" borderId="16" xfId="56" applyNumberFormat="1" applyFont="1" applyFill="1" applyBorder="1"/>
    <xf numFmtId="0" fontId="25" fillId="24" borderId="16" xfId="56" applyNumberFormat="1" applyFont="1" applyFill="1" applyBorder="1"/>
    <xf numFmtId="0" fontId="25" fillId="29" borderId="18" xfId="55" applyFont="1" applyFill="1" applyBorder="1"/>
    <xf numFmtId="0" fontId="25" fillId="24" borderId="19" xfId="55" applyFont="1" applyFill="1" applyBorder="1"/>
    <xf numFmtId="0" fontId="25" fillId="24" borderId="22" xfId="56" applyFont="1" applyFill="1" applyBorder="1"/>
    <xf numFmtId="0" fontId="28" fillId="24" borderId="0" xfId="38" applyFont="1" applyFill="1" applyBorder="1" applyAlignment="1" applyProtection="1"/>
    <xf numFmtId="0" fontId="26" fillId="24" borderId="18" xfId="55" applyFont="1" applyFill="1" applyBorder="1"/>
    <xf numFmtId="3" fontId="23" fillId="0" borderId="1" xfId="0" applyNumberFormat="1" applyFont="1" applyBorder="1"/>
    <xf numFmtId="0" fontId="28" fillId="24" borderId="0" xfId="38" applyFont="1" applyFill="1" applyAlignment="1" applyProtection="1"/>
    <xf numFmtId="0" fontId="29" fillId="24" borderId="0" xfId="56" applyFont="1" applyFill="1"/>
    <xf numFmtId="0" fontId="30" fillId="24" borderId="0" xfId="38" applyFont="1" applyFill="1" applyBorder="1" applyAlignment="1" applyProtection="1"/>
    <xf numFmtId="0" fontId="31" fillId="24" borderId="0" xfId="0" applyFont="1" applyFill="1" applyBorder="1"/>
    <xf numFmtId="0" fontId="24" fillId="25" borderId="0" xfId="0" applyFont="1" applyFill="1"/>
    <xf numFmtId="0" fontId="32" fillId="25" borderId="0" xfId="0" applyFont="1" applyFill="1"/>
    <xf numFmtId="0" fontId="24" fillId="25" borderId="0" xfId="0" applyFont="1" applyFill="1" applyBorder="1"/>
    <xf numFmtId="0" fontId="25" fillId="25" borderId="0" xfId="0" applyFont="1" applyFill="1" applyBorder="1"/>
    <xf numFmtId="0" fontId="33" fillId="25" borderId="0" xfId="0" applyFont="1" applyFill="1" applyBorder="1" applyAlignment="1"/>
    <xf numFmtId="2" fontId="32" fillId="25" borderId="0" xfId="0" applyNumberFormat="1" applyFont="1" applyFill="1" applyBorder="1"/>
    <xf numFmtId="0" fontId="34" fillId="25" borderId="0" xfId="0" applyFont="1" applyFill="1" applyBorder="1" applyAlignment="1">
      <alignment horizontal="right"/>
    </xf>
    <xf numFmtId="0" fontId="34" fillId="25" borderId="0" xfId="0" applyFont="1" applyFill="1" applyBorder="1" applyAlignment="1">
      <alignment horizontal="left"/>
    </xf>
    <xf numFmtId="0" fontId="24" fillId="25" borderId="0" xfId="0" applyFont="1" applyFill="1" applyBorder="1" applyAlignment="1">
      <alignment horizontal="left"/>
    </xf>
    <xf numFmtId="0" fontId="24" fillId="24" borderId="0" xfId="0" applyFont="1" applyFill="1"/>
    <xf numFmtId="0" fontId="24" fillId="0" borderId="0" xfId="0" applyFont="1"/>
    <xf numFmtId="0" fontId="24" fillId="25" borderId="0" xfId="0" applyFont="1" applyFill="1" applyAlignment="1">
      <alignment horizontal="left"/>
    </xf>
    <xf numFmtId="0" fontId="35" fillId="30" borderId="23" xfId="0" applyFont="1" applyFill="1" applyBorder="1"/>
    <xf numFmtId="0" fontId="22" fillId="30" borderId="0" xfId="38" applyFont="1" applyFill="1" applyBorder="1" applyAlignment="1" applyProtection="1"/>
    <xf numFmtId="0" fontId="22" fillId="30" borderId="23" xfId="38" applyFont="1" applyFill="1" applyBorder="1" applyAlignment="1" applyProtection="1"/>
    <xf numFmtId="0" fontId="22" fillId="30" borderId="0" xfId="0" applyFont="1" applyFill="1" applyBorder="1"/>
    <xf numFmtId="0" fontId="22" fillId="30" borderId="24" xfId="0" applyFont="1" applyFill="1" applyBorder="1"/>
    <xf numFmtId="0" fontId="22" fillId="30" borderId="0" xfId="0" applyFont="1" applyFill="1" applyBorder="1" applyAlignment="1">
      <alignment horizontal="left"/>
    </xf>
    <xf numFmtId="0" fontId="32" fillId="0" borderId="0" xfId="0" applyFont="1"/>
    <xf numFmtId="0" fontId="36" fillId="30" borderId="0" xfId="0" applyFont="1" applyFill="1" applyBorder="1"/>
    <xf numFmtId="0" fontId="22" fillId="30" borderId="25" xfId="38" applyFont="1" applyFill="1" applyBorder="1" applyAlignment="1" applyProtection="1"/>
    <xf numFmtId="0" fontId="22" fillId="30" borderId="26" xfId="0" applyFont="1" applyFill="1" applyBorder="1"/>
    <xf numFmtId="0" fontId="22" fillId="30" borderId="27" xfId="0" applyFont="1" applyFill="1" applyBorder="1"/>
    <xf numFmtId="0" fontId="24" fillId="30" borderId="23" xfId="0" applyFont="1" applyFill="1" applyBorder="1"/>
    <xf numFmtId="2" fontId="22" fillId="30" borderId="0" xfId="0" applyNumberFormat="1" applyFont="1" applyFill="1" applyBorder="1"/>
    <xf numFmtId="0" fontId="36" fillId="30" borderId="0" xfId="0" applyFont="1" applyFill="1" applyBorder="1" applyAlignment="1">
      <alignment horizontal="left"/>
    </xf>
    <xf numFmtId="0" fontId="38" fillId="25" borderId="0" xfId="0" applyFont="1" applyFill="1"/>
    <xf numFmtId="2" fontId="37" fillId="25" borderId="0" xfId="0" applyNumberFormat="1" applyFont="1" applyFill="1" applyBorder="1" applyAlignment="1">
      <alignment horizontal="left"/>
    </xf>
    <xf numFmtId="0" fontId="24" fillId="30" borderId="25" xfId="0" applyFont="1" applyFill="1" applyBorder="1"/>
    <xf numFmtId="0" fontId="24" fillId="30" borderId="26" xfId="0" applyFont="1" applyFill="1" applyBorder="1"/>
    <xf numFmtId="0" fontId="32" fillId="30" borderId="26" xfId="0" applyFont="1" applyFill="1" applyBorder="1"/>
    <xf numFmtId="0" fontId="24" fillId="30" borderId="26" xfId="0" applyFont="1" applyFill="1" applyBorder="1" applyAlignment="1">
      <alignment horizontal="left"/>
    </xf>
    <xf numFmtId="0" fontId="24" fillId="26" borderId="28" xfId="0" applyFont="1" applyFill="1" applyBorder="1"/>
    <xf numFmtId="0" fontId="39" fillId="26" borderId="29" xfId="0" applyFont="1" applyFill="1" applyBorder="1" applyAlignment="1"/>
    <xf numFmtId="0" fontId="38" fillId="26" borderId="29" xfId="0" applyFont="1" applyFill="1" applyBorder="1"/>
    <xf numFmtId="49" fontId="39" fillId="26" borderId="29" xfId="0" applyNumberFormat="1" applyFont="1" applyFill="1" applyBorder="1"/>
    <xf numFmtId="0" fontId="40" fillId="26" borderId="29" xfId="0" applyFont="1" applyFill="1" applyBorder="1"/>
    <xf numFmtId="49" fontId="40" fillId="26" borderId="29" xfId="0" applyNumberFormat="1" applyFont="1" applyFill="1" applyBorder="1"/>
    <xf numFmtId="0" fontId="25" fillId="26" borderId="30" xfId="0" applyFont="1" applyFill="1" applyBorder="1"/>
    <xf numFmtId="0" fontId="32" fillId="26" borderId="29" xfId="0" applyFont="1" applyFill="1" applyBorder="1"/>
    <xf numFmtId="0" fontId="29" fillId="26" borderId="30" xfId="0" applyFont="1" applyFill="1" applyBorder="1" applyAlignment="1">
      <alignment horizontal="left"/>
    </xf>
    <xf numFmtId="0" fontId="24" fillId="24" borderId="31" xfId="0" applyFont="1" applyFill="1" applyBorder="1"/>
    <xf numFmtId="0" fontId="24" fillId="24" borderId="10" xfId="0" applyFont="1" applyFill="1" applyBorder="1"/>
    <xf numFmtId="1" fontId="41" fillId="26" borderId="10" xfId="0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3" fontId="42" fillId="0" borderId="10" xfId="38" applyNumberFormat="1" applyFont="1" applyFill="1" applyBorder="1" applyAlignment="1" applyProtection="1"/>
    <xf numFmtId="0" fontId="23" fillId="0" borderId="32" xfId="38" applyFont="1" applyFill="1" applyBorder="1" applyAlignment="1" applyProtection="1"/>
    <xf numFmtId="0" fontId="23" fillId="0" borderId="31" xfId="38" applyFont="1" applyFill="1" applyBorder="1" applyAlignment="1" applyProtection="1"/>
    <xf numFmtId="0" fontId="23" fillId="0" borderId="33" xfId="38" applyFont="1" applyFill="1" applyBorder="1" applyAlignment="1" applyProtection="1"/>
    <xf numFmtId="3" fontId="42" fillId="0" borderId="33" xfId="38" applyNumberFormat="1" applyFont="1" applyFill="1" applyBorder="1" applyAlignment="1" applyProtection="1"/>
    <xf numFmtId="0" fontId="24" fillId="25" borderId="34" xfId="0" applyFont="1" applyFill="1" applyBorder="1"/>
    <xf numFmtId="49" fontId="23" fillId="0" borderId="33" xfId="38" applyNumberFormat="1" applyFont="1" applyFill="1" applyBorder="1" applyAlignment="1" applyProtection="1"/>
    <xf numFmtId="49" fontId="23" fillId="0" borderId="31" xfId="38" applyNumberFormat="1" applyFont="1" applyFill="1" applyBorder="1" applyAlignment="1" applyProtection="1"/>
    <xf numFmtId="0" fontId="32" fillId="24" borderId="0" xfId="0" applyFont="1" applyFill="1"/>
    <xf numFmtId="0" fontId="24" fillId="24" borderId="32" xfId="0" applyFont="1" applyFill="1" applyBorder="1"/>
    <xf numFmtId="0" fontId="24" fillId="24" borderId="32" xfId="0" applyFont="1" applyFill="1" applyBorder="1" applyAlignment="1">
      <alignment horizontal="left"/>
    </xf>
    <xf numFmtId="0" fontId="24" fillId="24" borderId="34" xfId="0" applyFont="1" applyFill="1" applyBorder="1"/>
    <xf numFmtId="0" fontId="24" fillId="24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31" fillId="24" borderId="35" xfId="0" applyFont="1" applyFill="1" applyBorder="1" applyAlignment="1">
      <alignment horizontal="center"/>
    </xf>
    <xf numFmtId="0" fontId="31" fillId="24" borderId="36" xfId="0" applyFont="1" applyFill="1" applyBorder="1" applyAlignment="1">
      <alignment horizontal="center"/>
    </xf>
    <xf numFmtId="2" fontId="24" fillId="24" borderId="37" xfId="0" applyNumberFormat="1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2" fontId="24" fillId="24" borderId="37" xfId="0" applyNumberFormat="1" applyFont="1" applyFill="1" applyBorder="1"/>
    <xf numFmtId="0" fontId="31" fillId="24" borderId="38" xfId="0" applyFont="1" applyFill="1" applyBorder="1" applyAlignment="1">
      <alignment horizontal="center"/>
    </xf>
    <xf numFmtId="0" fontId="31" fillId="24" borderId="39" xfId="0" applyFont="1" applyFill="1" applyBorder="1" applyAlignment="1">
      <alignment horizontal="center"/>
    </xf>
    <xf numFmtId="0" fontId="31" fillId="24" borderId="40" xfId="0" applyFont="1" applyFill="1" applyBorder="1" applyAlignment="1">
      <alignment horizontal="center"/>
    </xf>
    <xf numFmtId="0" fontId="31" fillId="24" borderId="16" xfId="0" applyFont="1" applyFill="1" applyBorder="1" applyAlignment="1">
      <alignment horizontal="center"/>
    </xf>
    <xf numFmtId="0" fontId="31" fillId="24" borderId="41" xfId="0" applyFont="1" applyFill="1" applyBorder="1" applyAlignment="1">
      <alignment horizontal="center"/>
    </xf>
    <xf numFmtId="0" fontId="24" fillId="24" borderId="18" xfId="0" applyFont="1" applyFill="1" applyBorder="1"/>
    <xf numFmtId="3" fontId="24" fillId="28" borderId="10" xfId="0" applyNumberFormat="1" applyFont="1" applyFill="1" applyBorder="1" applyAlignment="1">
      <alignment horizontal="center"/>
    </xf>
    <xf numFmtId="3" fontId="24" fillId="28" borderId="10" xfId="0" applyNumberFormat="1" applyFont="1" applyFill="1" applyBorder="1"/>
    <xf numFmtId="165" fontId="24" fillId="28" borderId="10" xfId="0" applyNumberFormat="1" applyFont="1" applyFill="1" applyBorder="1"/>
    <xf numFmtId="1" fontId="24" fillId="26" borderId="41" xfId="0" applyNumberFormat="1" applyFont="1" applyFill="1" applyBorder="1"/>
    <xf numFmtId="1" fontId="24" fillId="28" borderId="16" xfId="0" applyNumberFormat="1" applyFont="1" applyFill="1" applyBorder="1"/>
    <xf numFmtId="0" fontId="24" fillId="28" borderId="16" xfId="0" applyNumberFormat="1" applyFont="1" applyFill="1" applyBorder="1"/>
    <xf numFmtId="0" fontId="43" fillId="28" borderId="42" xfId="0" applyNumberFormat="1" applyFont="1" applyFill="1" applyBorder="1" applyProtection="1">
      <protection locked="0"/>
    </xf>
    <xf numFmtId="0" fontId="24" fillId="24" borderId="43" xfId="0" applyFont="1" applyFill="1" applyBorder="1"/>
    <xf numFmtId="0" fontId="44" fillId="24" borderId="16" xfId="0" applyFont="1" applyFill="1" applyBorder="1"/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165" fontId="24" fillId="0" borderId="10" xfId="0" applyNumberFormat="1" applyFont="1" applyBorder="1"/>
    <xf numFmtId="2" fontId="24" fillId="24" borderId="19" xfId="0" applyNumberFormat="1" applyFont="1" applyFill="1" applyBorder="1"/>
    <xf numFmtId="0" fontId="24" fillId="28" borderId="44" xfId="0" applyFont="1" applyFill="1" applyBorder="1" applyAlignment="1">
      <alignment horizontal="center"/>
    </xf>
    <xf numFmtId="0" fontId="24" fillId="28" borderId="44" xfId="0" applyFont="1" applyFill="1" applyBorder="1" applyAlignment="1">
      <alignment horizontal="left"/>
    </xf>
    <xf numFmtId="165" fontId="24" fillId="28" borderId="44" xfId="0" applyNumberFormat="1" applyFont="1" applyFill="1" applyBorder="1" applyAlignment="1">
      <alignment horizontal="right"/>
    </xf>
    <xf numFmtId="0" fontId="24" fillId="24" borderId="45" xfId="0" applyFont="1" applyFill="1" applyBorder="1"/>
    <xf numFmtId="0" fontId="44" fillId="24" borderId="37" xfId="0" applyFont="1" applyFill="1" applyBorder="1"/>
    <xf numFmtId="0" fontId="44" fillId="24" borderId="46" xfId="0" applyFont="1" applyFill="1" applyBorder="1"/>
    <xf numFmtId="0" fontId="24" fillId="24" borderId="47" xfId="0" applyFont="1" applyFill="1" applyBorder="1"/>
    <xf numFmtId="2" fontId="24" fillId="24" borderId="21" xfId="0" applyNumberFormat="1" applyFont="1" applyFill="1" applyBorder="1"/>
    <xf numFmtId="0" fontId="24" fillId="24" borderId="0" xfId="0" applyFont="1" applyFill="1" applyAlignment="1">
      <alignment horizontal="center"/>
    </xf>
    <xf numFmtId="165" fontId="36" fillId="24" borderId="0" xfId="0" applyNumberFormat="1" applyFont="1" applyFill="1"/>
    <xf numFmtId="0" fontId="24" fillId="24" borderId="0" xfId="0" applyNumberFormat="1" applyFont="1" applyFill="1"/>
    <xf numFmtId="0" fontId="24" fillId="24" borderId="0" xfId="0" applyFont="1" applyFill="1" applyBorder="1"/>
    <xf numFmtId="0" fontId="45" fillId="24" borderId="0" xfId="0" applyFont="1" applyFill="1" applyAlignment="1">
      <alignment wrapText="1"/>
    </xf>
    <xf numFmtId="0" fontId="24" fillId="28" borderId="45" xfId="0" applyFont="1" applyFill="1" applyBorder="1"/>
    <xf numFmtId="0" fontId="24" fillId="28" borderId="48" xfId="0" applyFont="1" applyFill="1" applyBorder="1"/>
    <xf numFmtId="0" fontId="24" fillId="28" borderId="34" xfId="0" applyFont="1" applyFill="1" applyBorder="1"/>
    <xf numFmtId="0" fontId="24" fillId="28" borderId="0" xfId="0" applyFont="1" applyFill="1" applyBorder="1"/>
    <xf numFmtId="0" fontId="24" fillId="28" borderId="49" xfId="0" applyFont="1" applyFill="1" applyBorder="1"/>
    <xf numFmtId="0" fontId="24" fillId="28" borderId="50" xfId="0" applyFont="1" applyFill="1" applyBorder="1"/>
    <xf numFmtId="0" fontId="24" fillId="31" borderId="32" xfId="0" applyFont="1" applyFill="1" applyBorder="1"/>
    <xf numFmtId="0" fontId="24" fillId="31" borderId="33" xfId="0" applyFont="1" applyFill="1" applyBorder="1"/>
    <xf numFmtId="0" fontId="24" fillId="31" borderId="45" xfId="0" applyFont="1" applyFill="1" applyBorder="1"/>
    <xf numFmtId="0" fontId="24" fillId="31" borderId="48" xfId="0" applyFont="1" applyFill="1" applyBorder="1"/>
    <xf numFmtId="0" fontId="24" fillId="31" borderId="34" xfId="0" applyFont="1" applyFill="1" applyBorder="1"/>
    <xf numFmtId="0" fontId="24" fillId="31" borderId="0" xfId="0" applyFont="1" applyFill="1" applyBorder="1"/>
    <xf numFmtId="0" fontId="24" fillId="31" borderId="49" xfId="0" applyFont="1" applyFill="1" applyBorder="1"/>
    <xf numFmtId="0" fontId="24" fillId="31" borderId="50" xfId="0" applyFont="1" applyFill="1" applyBorder="1"/>
    <xf numFmtId="0" fontId="24" fillId="0" borderId="0" xfId="0" applyFont="1" applyAlignment="1">
      <alignment horizontal="center"/>
    </xf>
    <xf numFmtId="0" fontId="24" fillId="0" borderId="0" xfId="0" applyNumberFormat="1" applyFont="1"/>
    <xf numFmtId="0" fontId="37" fillId="25" borderId="0" xfId="0" applyFont="1" applyFill="1" applyAlignment="1">
      <alignment horizontal="right"/>
    </xf>
    <xf numFmtId="0" fontId="46" fillId="25" borderId="0" xfId="38" applyFont="1" applyFill="1" applyBorder="1" applyAlignment="1" applyProtection="1">
      <alignment horizontal="left"/>
    </xf>
    <xf numFmtId="0" fontId="22" fillId="26" borderId="51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2" fillId="26" borderId="52" xfId="0" applyFont="1" applyFill="1" applyBorder="1" applyAlignment="1">
      <alignment horizontal="center"/>
    </xf>
    <xf numFmtId="0" fontId="23" fillId="0" borderId="53" xfId="38" applyFont="1" applyFill="1" applyBorder="1" applyAlignment="1" applyProtection="1"/>
    <xf numFmtId="0" fontId="23" fillId="0" borderId="54" xfId="38" applyFont="1" applyFill="1" applyBorder="1" applyAlignment="1" applyProtection="1"/>
    <xf numFmtId="0" fontId="22" fillId="26" borderId="32" xfId="0" applyFont="1" applyFill="1" applyBorder="1" applyAlignment="1">
      <alignment horizontal="center"/>
    </xf>
    <xf numFmtId="3" fontId="42" fillId="0" borderId="54" xfId="38" applyNumberFormat="1" applyFont="1" applyFill="1" applyBorder="1" applyAlignment="1" applyProtection="1">
      <alignment horizontal="center"/>
    </xf>
    <xf numFmtId="3" fontId="42" fillId="0" borderId="31" xfId="38" applyNumberFormat="1" applyFont="1" applyFill="1" applyBorder="1" applyAlignment="1" applyProtection="1">
      <alignment horizontal="center"/>
    </xf>
    <xf numFmtId="0" fontId="47" fillId="25" borderId="0" xfId="38" applyFont="1" applyFill="1" applyBorder="1" applyAlignment="1" applyProtection="1">
      <alignment horizontal="left"/>
    </xf>
    <xf numFmtId="0" fontId="48" fillId="24" borderId="31" xfId="38" applyFont="1" applyFill="1" applyBorder="1" applyAlignment="1" applyProtection="1"/>
    <xf numFmtId="0" fontId="48" fillId="24" borderId="32" xfId="38" applyFont="1" applyFill="1" applyBorder="1" applyAlignment="1" applyProtection="1"/>
    <xf numFmtId="0" fontId="0" fillId="25" borderId="0" xfId="0" applyFill="1"/>
    <xf numFmtId="2" fontId="49" fillId="25" borderId="0" xfId="0" applyNumberFormat="1" applyFont="1" applyFill="1" applyBorder="1" applyAlignment="1">
      <alignment horizontal="left"/>
    </xf>
    <xf numFmtId="3" fontId="42" fillId="25" borderId="0" xfId="38" applyNumberFormat="1" applyFont="1" applyFill="1" applyBorder="1" applyAlignment="1" applyProtection="1"/>
    <xf numFmtId="0" fontId="41" fillId="32" borderId="10" xfId="0" applyFont="1" applyFill="1" applyBorder="1" applyAlignment="1">
      <alignment horizontal="center"/>
    </xf>
    <xf numFmtId="0" fontId="22" fillId="26" borderId="57" xfId="0" applyFont="1" applyFill="1" applyBorder="1" applyAlignment="1">
      <alignment horizontal="center"/>
    </xf>
    <xf numFmtId="0" fontId="24" fillId="24" borderId="58" xfId="0" applyFont="1" applyFill="1" applyBorder="1"/>
    <xf numFmtId="0" fontId="32" fillId="25" borderId="0" xfId="0" applyFont="1" applyFill="1" applyBorder="1"/>
    <xf numFmtId="0" fontId="22" fillId="25" borderId="0" xfId="0" applyFont="1" applyFill="1" applyBorder="1"/>
    <xf numFmtId="0" fontId="24" fillId="0" borderId="0" xfId="0" applyFont="1" applyBorder="1"/>
    <xf numFmtId="0" fontId="23" fillId="0" borderId="49" xfId="38" applyFont="1" applyFill="1" applyBorder="1" applyAlignment="1" applyProtection="1"/>
    <xf numFmtId="1" fontId="41" fillId="26" borderId="57" xfId="0" applyNumberFormat="1" applyFont="1" applyFill="1" applyBorder="1" applyAlignment="1">
      <alignment horizontal="center"/>
    </xf>
    <xf numFmtId="0" fontId="24" fillId="30" borderId="0" xfId="0" applyFont="1" applyFill="1" applyBorder="1"/>
    <xf numFmtId="0" fontId="23" fillId="24" borderId="32" xfId="38" applyFont="1" applyFill="1" applyBorder="1" applyAlignment="1" applyProtection="1"/>
    <xf numFmtId="3" fontId="22" fillId="30" borderId="0" xfId="38" applyNumberFormat="1" applyFont="1" applyFill="1" applyBorder="1" applyAlignment="1" applyProtection="1"/>
    <xf numFmtId="3" fontId="22" fillId="30" borderId="0" xfId="0" applyNumberFormat="1" applyFont="1" applyFill="1" applyBorder="1"/>
    <xf numFmtId="0" fontId="18" fillId="26" borderId="61" xfId="0" applyFont="1" applyFill="1" applyBorder="1"/>
    <xf numFmtId="0" fontId="67" fillId="25" borderId="55" xfId="0" applyFont="1" applyFill="1" applyBorder="1"/>
    <xf numFmtId="0" fontId="0" fillId="25" borderId="55" xfId="0" applyFill="1" applyBorder="1"/>
    <xf numFmtId="0" fontId="67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2" fillId="35" borderId="0" xfId="0" applyFont="1" applyFill="1" applyAlignment="1">
      <alignment horizontal="right"/>
    </xf>
    <xf numFmtId="0" fontId="67" fillId="36" borderId="55" xfId="0" applyFont="1" applyFill="1" applyBorder="1"/>
    <xf numFmtId="0" fontId="0" fillId="36" borderId="55" xfId="0" applyFill="1" applyBorder="1"/>
    <xf numFmtId="0" fontId="67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2" fillId="35" borderId="0" xfId="0" applyFont="1" applyFill="1" applyAlignment="1">
      <alignment horizontal="left"/>
    </xf>
    <xf numFmtId="0" fontId="22" fillId="35" borderId="0" xfId="0" applyFont="1" applyFill="1"/>
    <xf numFmtId="0" fontId="24" fillId="37" borderId="62" xfId="0" applyFont="1" applyFill="1" applyBorder="1" applyAlignment="1">
      <alignment horizontal="center"/>
    </xf>
    <xf numFmtId="0" fontId="24" fillId="37" borderId="62" xfId="0" applyFont="1" applyFill="1" applyBorder="1" applyAlignment="1">
      <alignment horizontal="left"/>
    </xf>
    <xf numFmtId="0" fontId="24" fillId="0" borderId="63" xfId="0" applyFont="1" applyBorder="1" applyAlignment="1">
      <alignment horizontal="center"/>
    </xf>
    <xf numFmtId="0" fontId="24" fillId="0" borderId="63" xfId="0" applyFont="1" applyBorder="1"/>
    <xf numFmtId="166" fontId="24" fillId="0" borderId="63" xfId="0" applyNumberFormat="1" applyFont="1" applyBorder="1"/>
    <xf numFmtId="3" fontId="24" fillId="37" borderId="63" xfId="0" applyNumberFormat="1" applyFont="1" applyFill="1" applyBorder="1" applyAlignment="1">
      <alignment horizontal="center"/>
    </xf>
    <xf numFmtId="3" fontId="24" fillId="37" borderId="63" xfId="0" applyNumberFormat="1" applyFont="1" applyFill="1" applyBorder="1"/>
    <xf numFmtId="166" fontId="24" fillId="37" borderId="63" xfId="0" applyNumberFormat="1" applyFont="1" applyFill="1" applyBorder="1"/>
    <xf numFmtId="0" fontId="16" fillId="25" borderId="60" xfId="38" applyFill="1" applyBorder="1" applyAlignment="1" applyProtection="1"/>
    <xf numFmtId="0" fontId="22" fillId="34" borderId="0" xfId="0" applyFont="1" applyFill="1" applyBorder="1" applyAlignment="1">
      <alignment horizontal="center"/>
    </xf>
    <xf numFmtId="0" fontId="23" fillId="34" borderId="0" xfId="38" applyFont="1" applyFill="1" applyBorder="1" applyAlignment="1" applyProtection="1">
      <alignment horizontal="left"/>
    </xf>
    <xf numFmtId="0" fontId="23" fillId="34" borderId="0" xfId="38" applyFont="1" applyFill="1" applyBorder="1" applyAlignment="1" applyProtection="1"/>
    <xf numFmtId="1" fontId="41" fillId="34" borderId="0" xfId="0" applyNumberFormat="1" applyFont="1" applyFill="1" applyBorder="1" applyAlignment="1">
      <alignment horizontal="center"/>
    </xf>
    <xf numFmtId="3" fontId="42" fillId="34" borderId="0" xfId="38" applyNumberFormat="1" applyFont="1" applyFill="1" applyBorder="1" applyAlignment="1" applyProtection="1">
      <alignment horizontal="center"/>
    </xf>
    <xf numFmtId="0" fontId="24" fillId="34" borderId="0" xfId="0" applyFont="1" applyFill="1" applyBorder="1"/>
    <xf numFmtId="0" fontId="23" fillId="34" borderId="0" xfId="0" applyFont="1" applyFill="1" applyBorder="1" applyAlignment="1">
      <alignment horizontal="center"/>
    </xf>
    <xf numFmtId="0" fontId="41" fillId="34" borderId="0" xfId="0" applyFont="1" applyFill="1" applyBorder="1" applyAlignment="1">
      <alignment horizontal="center"/>
    </xf>
    <xf numFmtId="0" fontId="22" fillId="26" borderId="49" xfId="0" applyFont="1" applyFill="1" applyBorder="1" applyAlignment="1">
      <alignment horizontal="center"/>
    </xf>
    <xf numFmtId="0" fontId="24" fillId="34" borderId="0" xfId="0" applyFont="1" applyFill="1"/>
    <xf numFmtId="0" fontId="32" fillId="34" borderId="0" xfId="0" applyFont="1" applyFill="1"/>
    <xf numFmtId="0" fontId="37" fillId="34" borderId="0" xfId="0" applyFont="1" applyFill="1" applyBorder="1"/>
    <xf numFmtId="0" fontId="41" fillId="42" borderId="10" xfId="0" applyFont="1" applyFill="1" applyBorder="1" applyAlignment="1">
      <alignment horizontal="center"/>
    </xf>
    <xf numFmtId="0" fontId="23" fillId="34" borderId="49" xfId="38" applyFont="1" applyFill="1" applyBorder="1" applyAlignment="1" applyProtection="1">
      <alignment horizontal="left"/>
    </xf>
    <xf numFmtId="0" fontId="23" fillId="34" borderId="32" xfId="38" applyFont="1" applyFill="1" applyBorder="1" applyAlignment="1" applyProtection="1">
      <alignment horizontal="left"/>
    </xf>
    <xf numFmtId="0" fontId="23" fillId="34" borderId="31" xfId="38" applyFont="1" applyFill="1" applyBorder="1" applyAlignment="1" applyProtection="1"/>
    <xf numFmtId="0" fontId="23" fillId="34" borderId="50" xfId="38" applyFont="1" applyFill="1" applyBorder="1" applyAlignment="1" applyProtection="1"/>
    <xf numFmtId="0" fontId="23" fillId="34" borderId="59" xfId="38" applyFont="1" applyFill="1" applyBorder="1" applyAlignment="1" applyProtection="1"/>
    <xf numFmtId="0" fontId="23" fillId="34" borderId="32" xfId="38" applyFont="1" applyFill="1" applyBorder="1" applyAlignment="1" applyProtection="1"/>
    <xf numFmtId="0" fontId="23" fillId="33" borderId="32" xfId="38" applyFont="1" applyFill="1" applyBorder="1" applyAlignment="1" applyProtection="1"/>
    <xf numFmtId="0" fontId="24" fillId="0" borderId="65" xfId="0" applyFont="1" applyFill="1" applyBorder="1"/>
    <xf numFmtId="0" fontId="77" fillId="24" borderId="0" xfId="56" applyFont="1" applyFill="1"/>
    <xf numFmtId="0" fontId="41" fillId="0" borderId="57" xfId="0" applyFont="1" applyFill="1" applyBorder="1" applyAlignment="1">
      <alignment horizontal="center"/>
    </xf>
    <xf numFmtId="0" fontId="24" fillId="0" borderId="0" xfId="0" applyFont="1" applyFill="1" applyBorder="1"/>
    <xf numFmtId="12" fontId="24" fillId="28" borderId="10" xfId="0" applyNumberFormat="1" applyFont="1" applyFill="1" applyBorder="1" applyAlignment="1">
      <alignment horizontal="center"/>
    </xf>
    <xf numFmtId="12" fontId="24" fillId="0" borderId="10" xfId="0" applyNumberFormat="1" applyFont="1" applyBorder="1" applyAlignment="1">
      <alignment horizontal="center"/>
    </xf>
    <xf numFmtId="12" fontId="24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3" fillId="34" borderId="0" xfId="56" applyFont="1" applyFill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78" fillId="25" borderId="55" xfId="226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79" fillId="0" borderId="0" xfId="226" applyFont="1"/>
    <xf numFmtId="0" fontId="17" fillId="25" borderId="55" xfId="226" applyFont="1" applyFill="1" applyBorder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28" borderId="44" xfId="226" applyNumberFormat="1" applyFont="1" applyFill="1" applyBorder="1" applyAlignment="1">
      <alignment horizontal="center"/>
    </xf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67" fillId="25" borderId="56" xfId="53" applyFont="1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17" fillId="0" borderId="0" xfId="53"/>
    <xf numFmtId="0" fontId="22" fillId="24" borderId="0" xfId="53" applyFont="1" applyFill="1" applyAlignment="1">
      <alignment horizontal="right"/>
    </xf>
    <xf numFmtId="0" fontId="22" fillId="24" borderId="0" xfId="53" applyFont="1" applyFill="1" applyAlignment="1">
      <alignment horizontal="left"/>
    </xf>
    <xf numFmtId="0" fontId="22" fillId="24" borderId="0" xfId="53" applyFont="1" applyFill="1"/>
    <xf numFmtId="3" fontId="24" fillId="28" borderId="10" xfId="53" applyNumberFormat="1" applyFont="1" applyFill="1" applyBorder="1" applyAlignment="1">
      <alignment horizontal="center"/>
    </xf>
    <xf numFmtId="3" fontId="24" fillId="28" borderId="10" xfId="53" applyNumberFormat="1" applyFont="1" applyFill="1" applyBorder="1"/>
    <xf numFmtId="0" fontId="24" fillId="0" borderId="10" xfId="53" applyFont="1" applyBorder="1" applyAlignment="1">
      <alignment horizontal="center"/>
    </xf>
    <xf numFmtId="0" fontId="24" fillId="0" borderId="10" xfId="53" applyFont="1" applyBorder="1"/>
    <xf numFmtId="0" fontId="24" fillId="28" borderId="44" xfId="53" applyFont="1" applyFill="1" applyBorder="1" applyAlignment="1">
      <alignment horizontal="center"/>
    </xf>
    <xf numFmtId="0" fontId="24" fillId="28" borderId="44" xfId="53" applyFont="1" applyFill="1" applyBorder="1" applyAlignment="1">
      <alignment horizontal="left"/>
    </xf>
    <xf numFmtId="165" fontId="24" fillId="28" borderId="44" xfId="53" applyNumberFormat="1" applyFont="1" applyFill="1" applyBorder="1" applyAlignment="1">
      <alignment horizontal="right"/>
    </xf>
    <xf numFmtId="0" fontId="67" fillId="25" borderId="55" xfId="53" applyFont="1" applyFill="1" applyBorder="1"/>
    <xf numFmtId="0" fontId="17" fillId="25" borderId="55" xfId="53" applyFill="1" applyBorder="1"/>
    <xf numFmtId="0" fontId="67" fillId="25" borderId="56" xfId="53" applyFont="1" applyFill="1" applyBorder="1"/>
    <xf numFmtId="0" fontId="17" fillId="25" borderId="56" xfId="53" applyFill="1" applyBorder="1"/>
    <xf numFmtId="0" fontId="17" fillId="25" borderId="60" xfId="53" applyFill="1" applyBorder="1"/>
    <xf numFmtId="165" fontId="24" fillId="28" borderId="10" xfId="53" applyNumberFormat="1" applyFont="1" applyFill="1" applyBorder="1"/>
    <xf numFmtId="165" fontId="24" fillId="0" borderId="10" xfId="53" applyNumberFormat="1" applyFont="1" applyBorder="1"/>
    <xf numFmtId="12" fontId="24" fillId="0" borderId="10" xfId="53" applyNumberFormat="1" applyFont="1" applyBorder="1" applyAlignment="1">
      <alignment horizontal="center"/>
    </xf>
    <xf numFmtId="12" fontId="24" fillId="28" borderId="10" xfId="53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80" fillId="40" borderId="0" xfId="0" applyFont="1" applyFill="1"/>
    <xf numFmtId="0" fontId="16" fillId="36" borderId="60" xfId="38" applyNumberFormat="1" applyFill="1" applyBorder="1" applyAlignment="1" applyProtection="1"/>
    <xf numFmtId="12" fontId="24" fillId="37" borderId="63" xfId="0" applyNumberFormat="1" applyFont="1" applyFill="1" applyBorder="1" applyAlignment="1">
      <alignment horizontal="center"/>
    </xf>
    <xf numFmtId="12" fontId="24" fillId="0" borderId="63" xfId="0" applyNumberFormat="1" applyFont="1" applyBorder="1" applyAlignment="1">
      <alignment horizontal="center"/>
    </xf>
    <xf numFmtId="166" fontId="24" fillId="37" borderId="62" xfId="0" applyNumberFormat="1" applyFont="1" applyFill="1" applyBorder="1" applyAlignment="1">
      <alignment horizontal="right"/>
    </xf>
    <xf numFmtId="0" fontId="16" fillId="36" borderId="60" xfId="38" applyNumberFormat="1" applyFont="1" applyFill="1" applyBorder="1" applyAlignment="1" applyProtection="1"/>
    <xf numFmtId="12" fontId="24" fillId="0" borderId="10" xfId="0" applyNumberFormat="1" applyFont="1" applyBorder="1" applyAlignment="1"/>
    <xf numFmtId="12" fontId="24" fillId="28" borderId="10" xfId="0" applyNumberFormat="1" applyFont="1" applyFill="1" applyBorder="1" applyAlignment="1"/>
    <xf numFmtId="12" fontId="24" fillId="28" borderId="44" xfId="0" applyNumberFormat="1" applyFont="1" applyFill="1" applyBorder="1" applyAlignment="1"/>
    <xf numFmtId="3" fontId="84" fillId="28" borderId="10" xfId="0" applyNumberFormat="1" applyFont="1" applyFill="1" applyBorder="1" applyAlignment="1">
      <alignment horizontal="center"/>
    </xf>
    <xf numFmtId="165" fontId="84" fillId="28" borderId="10" xfId="0" applyNumberFormat="1" applyFont="1" applyFill="1" applyBorder="1"/>
    <xf numFmtId="3" fontId="84" fillId="28" borderId="10" xfId="0" applyNumberFormat="1" applyFont="1" applyFill="1" applyBorder="1"/>
    <xf numFmtId="12" fontId="84" fillId="28" borderId="10" xfId="0" applyNumberFormat="1" applyFont="1" applyFill="1" applyBorder="1" applyAlignment="1">
      <alignment horizontal="center"/>
    </xf>
    <xf numFmtId="12" fontId="84" fillId="0" borderId="10" xfId="0" applyNumberFormat="1" applyFont="1" applyBorder="1" applyAlignment="1">
      <alignment horizontal="center"/>
    </xf>
    <xf numFmtId="165" fontId="84" fillId="0" borderId="10" xfId="0" applyNumberFormat="1" applyFont="1" applyBorder="1"/>
    <xf numFmtId="0" fontId="84" fillId="0" borderId="10" xfId="0" applyFont="1" applyBorder="1"/>
    <xf numFmtId="0" fontId="84" fillId="0" borderId="10" xfId="0" applyFont="1" applyBorder="1" applyAlignment="1">
      <alignment horizontal="center"/>
    </xf>
    <xf numFmtId="165" fontId="84" fillId="28" borderId="44" xfId="0" applyNumberFormat="1" applyFont="1" applyFill="1" applyBorder="1" applyAlignment="1">
      <alignment horizontal="right"/>
    </xf>
    <xf numFmtId="0" fontId="84" fillId="28" borderId="44" xfId="0" applyFont="1" applyFill="1" applyBorder="1" applyAlignment="1">
      <alignment horizontal="left"/>
    </xf>
    <xf numFmtId="0" fontId="84" fillId="28" borderId="44" xfId="0" applyFont="1" applyFill="1" applyBorder="1" applyAlignment="1">
      <alignment horizontal="center"/>
    </xf>
    <xf numFmtId="0" fontId="80" fillId="40" borderId="0" xfId="0" applyFont="1" applyFill="1" applyAlignment="1">
      <alignment horizontal="left"/>
    </xf>
    <xf numFmtId="0" fontId="82" fillId="40" borderId="0" xfId="0" applyFont="1" applyFill="1"/>
    <xf numFmtId="0" fontId="82" fillId="41" borderId="60" xfId="0" applyFont="1" applyFill="1" applyBorder="1"/>
    <xf numFmtId="0" fontId="83" fillId="41" borderId="60" xfId="38" applyFont="1" applyFill="1" applyBorder="1" applyAlignment="1" applyProtection="1"/>
    <xf numFmtId="0" fontId="82" fillId="41" borderId="56" xfId="0" applyFont="1" applyFill="1" applyBorder="1"/>
    <xf numFmtId="0" fontId="81" fillId="41" borderId="56" xfId="0" applyFont="1" applyFill="1" applyBorder="1"/>
    <xf numFmtId="0" fontId="82" fillId="41" borderId="55" xfId="0" applyFont="1" applyFill="1" applyBorder="1"/>
    <xf numFmtId="0" fontId="81" fillId="41" borderId="55" xfId="0" applyFont="1" applyFill="1" applyBorder="1"/>
    <xf numFmtId="0" fontId="80" fillId="40" borderId="0" xfId="0" applyFont="1" applyFill="1" applyAlignment="1">
      <alignment horizontal="right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3" fontId="23" fillId="34" borderId="49" xfId="38" applyNumberFormat="1" applyFont="1" applyFill="1" applyBorder="1" applyAlignment="1" applyProtection="1">
      <alignment horizontal="center"/>
    </xf>
    <xf numFmtId="3" fontId="23" fillId="34" borderId="32" xfId="38" applyNumberFormat="1" applyFont="1" applyFill="1" applyBorder="1" applyAlignment="1" applyProtection="1">
      <alignment horizontal="center"/>
    </xf>
    <xf numFmtId="0" fontId="23" fillId="0" borderId="45" xfId="38" applyFont="1" applyFill="1" applyBorder="1" applyAlignment="1" applyProtection="1"/>
    <xf numFmtId="3" fontId="23" fillId="34" borderId="45" xfId="38" applyNumberFormat="1" applyFont="1" applyFill="1" applyBorder="1" applyAlignment="1" applyProtection="1">
      <alignment horizontal="center"/>
    </xf>
    <xf numFmtId="1" fontId="41" fillId="34" borderId="0" xfId="0" quotePrefix="1" applyNumberFormat="1" applyFont="1" applyFill="1" applyBorder="1" applyAlignment="1">
      <alignment horizontal="center"/>
    </xf>
    <xf numFmtId="3" fontId="24" fillId="28" borderId="44" xfId="0" applyNumberFormat="1" applyFont="1" applyFill="1" applyBorder="1" applyAlignment="1">
      <alignment horizontal="right"/>
    </xf>
    <xf numFmtId="3" fontId="24" fillId="0" borderId="10" xfId="0" applyNumberFormat="1" applyFont="1" applyBorder="1"/>
    <xf numFmtId="3" fontId="23" fillId="34" borderId="10" xfId="38" applyNumberFormat="1" applyFont="1" applyFill="1" applyBorder="1" applyAlignment="1" applyProtection="1">
      <alignment horizontal="center"/>
    </xf>
    <xf numFmtId="0" fontId="78" fillId="0" borderId="0" xfId="226"/>
    <xf numFmtId="0" fontId="22" fillId="24" borderId="0" xfId="226" applyFont="1" applyFill="1" applyAlignment="1">
      <alignment horizontal="right"/>
    </xf>
    <xf numFmtId="0" fontId="22" fillId="24" borderId="0" xfId="226" applyFont="1" applyFill="1" applyAlignment="1">
      <alignment horizontal="left"/>
    </xf>
    <xf numFmtId="0" fontId="22" fillId="24" borderId="0" xfId="226" applyFont="1" applyFill="1"/>
    <xf numFmtId="3" fontId="24" fillId="28" borderId="10" xfId="226" applyNumberFormat="1" applyFont="1" applyFill="1" applyBorder="1" applyAlignment="1">
      <alignment horizontal="center"/>
    </xf>
    <xf numFmtId="3" fontId="24" fillId="28" borderId="10" xfId="226" applyNumberFormat="1" applyFont="1" applyFill="1" applyBorder="1"/>
    <xf numFmtId="0" fontId="24" fillId="0" borderId="10" xfId="226" applyFont="1" applyBorder="1" applyAlignment="1">
      <alignment horizontal="center"/>
    </xf>
    <xf numFmtId="0" fontId="24" fillId="0" borderId="10" xfId="226" applyFont="1" applyBorder="1"/>
    <xf numFmtId="0" fontId="24" fillId="28" borderId="44" xfId="226" applyFont="1" applyFill="1" applyBorder="1" applyAlignment="1">
      <alignment horizontal="center"/>
    </xf>
    <xf numFmtId="0" fontId="24" fillId="28" borderId="44" xfId="226" applyFont="1" applyFill="1" applyBorder="1" applyAlignment="1">
      <alignment horizontal="left"/>
    </xf>
    <xf numFmtId="165" fontId="24" fillId="28" borderId="44" xfId="226" applyNumberFormat="1" applyFont="1" applyFill="1" applyBorder="1" applyAlignment="1">
      <alignment horizontal="right"/>
    </xf>
    <xf numFmtId="0" fontId="67" fillId="25" borderId="55" xfId="226" applyFont="1" applyFill="1" applyBorder="1"/>
    <xf numFmtId="0" fontId="78" fillId="25" borderId="55" xfId="226" applyFill="1" applyBorder="1"/>
    <xf numFmtId="0" fontId="67" fillId="25" borderId="56" xfId="226" applyFont="1" applyFill="1" applyBorder="1"/>
    <xf numFmtId="0" fontId="78" fillId="25" borderId="56" xfId="226" applyFill="1" applyBorder="1"/>
    <xf numFmtId="0" fontId="78" fillId="25" borderId="60" xfId="226" applyFill="1" applyBorder="1"/>
    <xf numFmtId="165" fontId="24" fillId="28" borderId="10" xfId="226" applyNumberFormat="1" applyFont="1" applyFill="1" applyBorder="1"/>
    <xf numFmtId="165" fontId="24" fillId="0" borderId="10" xfId="226" applyNumberFormat="1" applyFont="1" applyBorder="1"/>
    <xf numFmtId="12" fontId="24" fillId="0" borderId="10" xfId="226" applyNumberFormat="1" applyFont="1" applyBorder="1" applyAlignment="1">
      <alignment horizontal="center"/>
    </xf>
    <xf numFmtId="12" fontId="24" fillId="28" borderId="10" xfId="226" applyNumberFormat="1" applyFont="1" applyFill="1" applyBorder="1" applyAlignment="1">
      <alignment horizontal="center"/>
    </xf>
    <xf numFmtId="0" fontId="16" fillId="25" borderId="60" xfId="38" applyFill="1" applyBorder="1" applyAlignment="1" applyProtection="1"/>
    <xf numFmtId="0" fontId="41" fillId="34" borderId="10" xfId="0" applyFont="1" applyFill="1" applyBorder="1" applyAlignment="1">
      <alignment horizontal="center"/>
    </xf>
    <xf numFmtId="0" fontId="41" fillId="43" borderId="10" xfId="0" applyFont="1" applyFill="1" applyBorder="1" applyAlignment="1">
      <alignment horizontal="center"/>
    </xf>
    <xf numFmtId="0" fontId="24" fillId="0" borderId="0" xfId="0" applyFont="1" applyAlignment="1"/>
    <xf numFmtId="3" fontId="23" fillId="34" borderId="57" xfId="38" applyNumberFormat="1" applyFont="1" applyFill="1" applyBorder="1" applyAlignment="1" applyProtection="1">
      <alignment horizontal="center"/>
    </xf>
    <xf numFmtId="0" fontId="22" fillId="44" borderId="45" xfId="0" applyFont="1" applyFill="1" applyBorder="1" applyAlignment="1">
      <alignment horizontal="center"/>
    </xf>
    <xf numFmtId="0" fontId="23" fillId="44" borderId="48" xfId="38" applyFont="1" applyFill="1" applyBorder="1" applyAlignment="1" applyProtection="1">
      <alignment horizontal="left"/>
    </xf>
    <xf numFmtId="0" fontId="23" fillId="44" borderId="48" xfId="38" applyFont="1" applyFill="1" applyBorder="1" applyAlignment="1" applyProtection="1"/>
    <xf numFmtId="1" fontId="41" fillId="44" borderId="48" xfId="0" applyNumberFormat="1" applyFont="1" applyFill="1" applyBorder="1" applyAlignment="1">
      <alignment horizontal="center"/>
    </xf>
    <xf numFmtId="3" fontId="23" fillId="44" borderId="64" xfId="38" applyNumberFormat="1" applyFont="1" applyFill="1" applyBorder="1" applyAlignment="1" applyProtection="1">
      <alignment horizontal="center"/>
    </xf>
    <xf numFmtId="0" fontId="22" fillId="44" borderId="49" xfId="0" applyFont="1" applyFill="1" applyBorder="1" applyAlignment="1">
      <alignment horizontal="center"/>
    </xf>
    <xf numFmtId="0" fontId="23" fillId="44" borderId="50" xfId="38" applyFont="1" applyFill="1" applyBorder="1" applyAlignment="1" applyProtection="1">
      <alignment horizontal="left"/>
    </xf>
    <xf numFmtId="0" fontId="23" fillId="44" borderId="50" xfId="38" applyFont="1" applyFill="1" applyBorder="1" applyAlignment="1" applyProtection="1"/>
    <xf numFmtId="1" fontId="41" fillId="44" borderId="50" xfId="0" applyNumberFormat="1" applyFont="1" applyFill="1" applyBorder="1" applyAlignment="1">
      <alignment horizontal="center"/>
    </xf>
    <xf numFmtId="3" fontId="23" fillId="44" borderId="59" xfId="38" applyNumberFormat="1" applyFont="1" applyFill="1" applyBorder="1" applyAlignment="1" applyProtection="1">
      <alignment horizontal="center"/>
    </xf>
    <xf numFmtId="0" fontId="85" fillId="44" borderId="50" xfId="38" applyFont="1" applyFill="1" applyBorder="1" applyAlignment="1" applyProtection="1">
      <alignment horizontal="left"/>
    </xf>
    <xf numFmtId="0" fontId="23" fillId="24" borderId="0" xfId="56" applyFont="1" applyFill="1" applyAlignment="1">
      <alignment horizontal="center"/>
    </xf>
    <xf numFmtId="0" fontId="0" fillId="24" borderId="0" xfId="0" applyFill="1" applyAlignment="1">
      <alignment horizontal="center"/>
    </xf>
    <xf numFmtId="0" fontId="22" fillId="24" borderId="0" xfId="0" applyFont="1" applyFill="1" applyAlignment="1">
      <alignment horizontal="center"/>
    </xf>
    <xf numFmtId="0" fontId="25" fillId="24" borderId="0" xfId="55" applyFont="1" applyFill="1" applyBorder="1" applyAlignment="1">
      <alignment horizontal="center"/>
    </xf>
    <xf numFmtId="0" fontId="28" fillId="24" borderId="0" xfId="38" applyFont="1" applyFill="1" applyBorder="1" applyAlignment="1" applyProtection="1">
      <alignment horizontal="center"/>
    </xf>
    <xf numFmtId="0" fontId="26" fillId="24" borderId="0" xfId="55" applyFont="1" applyFill="1" applyBorder="1" applyAlignment="1">
      <alignment horizontal="center"/>
    </xf>
    <xf numFmtId="0" fontId="28" fillId="24" borderId="0" xfId="38" applyFont="1" applyFill="1" applyAlignment="1" applyProtection="1">
      <alignment horizontal="center"/>
    </xf>
    <xf numFmtId="12" fontId="24" fillId="34" borderId="10" xfId="0" applyNumberFormat="1" applyFont="1" applyFill="1" applyBorder="1" applyAlignment="1">
      <alignment horizontal="center"/>
    </xf>
    <xf numFmtId="0" fontId="22" fillId="34" borderId="0" xfId="0" applyFont="1" applyFill="1" applyBorder="1" applyAlignment="1">
      <alignment horizontal="left"/>
    </xf>
    <xf numFmtId="0" fontId="22" fillId="34" borderId="0" xfId="0" applyFont="1" applyFill="1" applyBorder="1"/>
    <xf numFmtId="0" fontId="22" fillId="34" borderId="0" xfId="38" applyFont="1" applyFill="1" applyBorder="1" applyAlignment="1" applyProtection="1"/>
    <xf numFmtId="0" fontId="0" fillId="0" borderId="0" xfId="0" applyAlignment="1"/>
    <xf numFmtId="0" fontId="86" fillId="34" borderId="0" xfId="0" applyFont="1" applyFill="1" applyAlignment="1"/>
    <xf numFmtId="0" fontId="37" fillId="34" borderId="0" xfId="0" applyFont="1" applyFill="1" applyBorder="1" applyAlignment="1">
      <alignment horizontal="right"/>
    </xf>
    <xf numFmtId="0" fontId="41" fillId="34" borderId="57" xfId="0" applyFont="1" applyFill="1" applyBorder="1" applyAlignment="1">
      <alignment horizontal="center"/>
    </xf>
    <xf numFmtId="0" fontId="24" fillId="44" borderId="45" xfId="0" applyFont="1" applyFill="1" applyBorder="1"/>
    <xf numFmtId="0" fontId="24" fillId="44" borderId="48" xfId="0" applyFont="1" applyFill="1" applyBorder="1"/>
    <xf numFmtId="0" fontId="37" fillId="44" borderId="48" xfId="0" applyFont="1" applyFill="1" applyBorder="1"/>
    <xf numFmtId="0" fontId="24" fillId="44" borderId="64" xfId="0" applyFont="1" applyFill="1" applyBorder="1"/>
    <xf numFmtId="0" fontId="68" fillId="44" borderId="49" xfId="0" applyFont="1" applyFill="1" applyBorder="1" applyAlignment="1"/>
    <xf numFmtId="0" fontId="69" fillId="44" borderId="50" xfId="0" applyFont="1" applyFill="1" applyBorder="1" applyAlignment="1"/>
    <xf numFmtId="0" fontId="40" fillId="44" borderId="50" xfId="0" applyFont="1" applyFill="1" applyBorder="1"/>
    <xf numFmtId="49" fontId="40" fillId="44" borderId="50" xfId="0" applyNumberFormat="1" applyFont="1" applyFill="1" applyBorder="1"/>
    <xf numFmtId="0" fontId="25" fillId="44" borderId="59" xfId="0" applyFont="1" applyFill="1" applyBorder="1"/>
    <xf numFmtId="0" fontId="24" fillId="43" borderId="65" xfId="0" applyFont="1" applyFill="1" applyBorder="1"/>
    <xf numFmtId="0" fontId="24" fillId="43" borderId="0" xfId="0" applyFont="1" applyFill="1" applyBorder="1"/>
    <xf numFmtId="0" fontId="41" fillId="42" borderId="58" xfId="0" applyFont="1" applyFill="1" applyBorder="1" applyAlignment="1">
      <alignment horizontal="center"/>
    </xf>
    <xf numFmtId="0" fontId="0" fillId="0" borderId="0" xfId="0" applyAlignment="1"/>
    <xf numFmtId="0" fontId="85" fillId="44" borderId="48" xfId="38" applyFont="1" applyFill="1" applyBorder="1" applyAlignment="1" applyProtection="1">
      <alignment horizontal="left"/>
    </xf>
    <xf numFmtId="0" fontId="0" fillId="0" borderId="50" xfId="0" applyBorder="1" applyAlignment="1"/>
    <xf numFmtId="0" fontId="86" fillId="34" borderId="0" xfId="0" applyFont="1" applyFill="1" applyAlignment="1"/>
    <xf numFmtId="0" fontId="0" fillId="0" borderId="0" xfId="0" applyAlignment="1"/>
    <xf numFmtId="0" fontId="46" fillId="25" borderId="0" xfId="38" applyFont="1" applyFill="1" applyBorder="1" applyAlignment="1" applyProtection="1">
      <alignment horizontal="left"/>
    </xf>
    <xf numFmtId="0" fontId="46" fillId="25" borderId="0" xfId="38" applyFont="1" applyFill="1" applyBorder="1" applyAlignment="1" applyProtection="1">
      <alignment horizontal="left" shrinkToFit="1"/>
    </xf>
  </cellXfs>
  <cellStyles count="231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2721</xdr:rowOff>
    </xdr:from>
    <xdr:to>
      <xdr:col>6</xdr:col>
      <xdr:colOff>21770</xdr:colOff>
      <xdr:row>10</xdr:row>
      <xdr:rowOff>27214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762250" y="1240971"/>
          <a:ext cx="1069520" cy="840922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r>
            <a:rPr lang="nl-NL"/>
            <a:t>z</a:t>
          </a:r>
        </a:p>
      </xdr:txBody>
    </xdr:sp>
    <xdr:clientData/>
  </xdr:twoCellAnchor>
  <xdr:twoCellAnchor editAs="oneCell">
    <xdr:from>
      <xdr:col>18</xdr:col>
      <xdr:colOff>34018</xdr:colOff>
      <xdr:row>49</xdr:row>
      <xdr:rowOff>138793</xdr:rowOff>
    </xdr:from>
    <xdr:to>
      <xdr:col>18</xdr:col>
      <xdr:colOff>148318</xdr:colOff>
      <xdr:row>50</xdr:row>
      <xdr:rowOff>149679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83268" y="891540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1017814</xdr:colOff>
      <xdr:row>3</xdr:row>
      <xdr:rowOff>122465</xdr:rowOff>
    </xdr:from>
    <xdr:to>
      <xdr:col>2</xdr:col>
      <xdr:colOff>1020536</xdr:colOff>
      <xdr:row>7</xdr:row>
      <xdr:rowOff>136072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 flipH="1">
          <a:off x="1820635" y="476251"/>
          <a:ext cx="2722" cy="6667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3</xdr:row>
      <xdr:rowOff>122464</xdr:rowOff>
    </xdr:from>
    <xdr:to>
      <xdr:col>7</xdr:col>
      <xdr:colOff>183697</xdr:colOff>
      <xdr:row>7</xdr:row>
      <xdr:rowOff>151039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660447" y="2122714"/>
          <a:ext cx="0" cy="681718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1360</xdr:colOff>
      <xdr:row>7</xdr:row>
      <xdr:rowOff>122463</xdr:rowOff>
    </xdr:from>
    <xdr:to>
      <xdr:col>7</xdr:col>
      <xdr:colOff>197303</xdr:colOff>
      <xdr:row>7</xdr:row>
      <xdr:rowOff>131988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838324" y="2775856"/>
          <a:ext cx="283572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119746</xdr:colOff>
      <xdr:row>50</xdr:row>
      <xdr:rowOff>2720</xdr:rowOff>
    </xdr:from>
    <xdr:to>
      <xdr:col>10</xdr:col>
      <xdr:colOff>243571</xdr:colOff>
      <xdr:row>51</xdr:row>
      <xdr:rowOff>13605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4460" y="8602434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12</xdr:col>
      <xdr:colOff>324288</xdr:colOff>
      <xdr:row>0</xdr:row>
      <xdr:rowOff>54426</xdr:rowOff>
    </xdr:from>
    <xdr:to>
      <xdr:col>12</xdr:col>
      <xdr:colOff>1551214</xdr:colOff>
      <xdr:row>7</xdr:row>
      <xdr:rowOff>140894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7617717" y="54426"/>
          <a:ext cx="1226926" cy="1651289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17</xdr:col>
      <xdr:colOff>366031</xdr:colOff>
      <xdr:row>5</xdr:row>
      <xdr:rowOff>39459</xdr:rowOff>
    </xdr:from>
    <xdr:ext cx="228600" cy="364672"/>
    <xdr:pic>
      <xdr:nvPicPr>
        <xdr:cNvPr id="692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80495" y="1277709"/>
          <a:ext cx="228600" cy="36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munters@kpnplanet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aap_smit@het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arjandevries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h-pijper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33" t="s">
        <v>151</v>
      </c>
      <c r="C1" s="343" t="s">
        <v>246</v>
      </c>
      <c r="D1" s="34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33" t="s">
        <v>150</v>
      </c>
      <c r="C2" s="345" t="s">
        <v>295</v>
      </c>
      <c r="D2" s="34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33" t="s">
        <v>145</v>
      </c>
      <c r="C3" s="352" t="s">
        <v>296</v>
      </c>
      <c r="D3" s="34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32"/>
      <c r="B4" s="332"/>
      <c r="C4" s="332"/>
      <c r="D4" s="33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34" t="s">
        <v>95</v>
      </c>
      <c r="B5" s="335" t="s">
        <v>104</v>
      </c>
      <c r="C5" s="335" t="s">
        <v>16</v>
      </c>
      <c r="D5" s="33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40">
        <v>2</v>
      </c>
      <c r="B6" s="341" t="s">
        <v>97</v>
      </c>
      <c r="C6" s="341" t="s">
        <v>30</v>
      </c>
      <c r="D6" s="3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0">
        <v>1</v>
      </c>
      <c r="B7" s="339" t="s">
        <v>246</v>
      </c>
      <c r="C7" s="339" t="s">
        <v>23</v>
      </c>
      <c r="D7" s="349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8" t="s">
        <v>266</v>
      </c>
      <c r="B8" s="339" t="s">
        <v>279</v>
      </c>
      <c r="C8" s="339" t="s">
        <v>78</v>
      </c>
      <c r="D8" s="349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50">
        <v>0.75</v>
      </c>
      <c r="B9" s="339" t="s">
        <v>109</v>
      </c>
      <c r="C9" s="339" t="s">
        <v>53</v>
      </c>
      <c r="D9" s="349">
        <v>1250000</v>
      </c>
      <c r="E9" s="47"/>
      <c r="F9" s="45">
        <f>Puntenoverzicht!F39</f>
        <v>21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1">
        <v>0.75</v>
      </c>
      <c r="B10" s="337" t="s">
        <v>121</v>
      </c>
      <c r="C10" s="337" t="s">
        <v>67</v>
      </c>
      <c r="D10" s="348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6">
        <v>1</v>
      </c>
      <c r="B11" s="337" t="s">
        <v>113</v>
      </c>
      <c r="C11" s="337" t="s">
        <v>25</v>
      </c>
      <c r="D11" s="348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1">
        <v>0.75</v>
      </c>
      <c r="B12" s="337" t="s">
        <v>224</v>
      </c>
      <c r="C12" s="337" t="s">
        <v>68</v>
      </c>
      <c r="D12" s="348">
        <v>1000000</v>
      </c>
      <c r="E12" s="30"/>
      <c r="F12" s="45">
        <f>Puntenoverzicht!F54</f>
        <v>20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6">
        <v>2</v>
      </c>
      <c r="B13" s="337" t="s">
        <v>191</v>
      </c>
      <c r="C13" s="337" t="s">
        <v>40</v>
      </c>
      <c r="D13" s="348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8" t="s">
        <v>266</v>
      </c>
      <c r="B14" s="339" t="s">
        <v>268</v>
      </c>
      <c r="C14" s="339" t="s">
        <v>227</v>
      </c>
      <c r="D14" s="349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8">
        <v>1</v>
      </c>
      <c r="B15" s="339" t="s">
        <v>263</v>
      </c>
      <c r="C15" s="339" t="s">
        <v>29</v>
      </c>
      <c r="D15" s="349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8">
        <v>2</v>
      </c>
      <c r="B16" s="339" t="s">
        <v>264</v>
      </c>
      <c r="C16" s="339" t="s">
        <v>46</v>
      </c>
      <c r="D16" s="349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287</v>
      </c>
      <c r="G19" s="46"/>
      <c r="H19" s="45">
        <f t="shared" ref="H19:AH19" si="0">SUM(H6:H16)</f>
        <v>58</v>
      </c>
      <c r="I19" s="45">
        <f t="shared" si="0"/>
        <v>35</v>
      </c>
      <c r="J19" s="45">
        <f t="shared" si="0"/>
        <v>31</v>
      </c>
      <c r="K19" s="45">
        <f t="shared" si="0"/>
        <v>43</v>
      </c>
      <c r="L19" s="45">
        <f t="shared" si="0"/>
        <v>57</v>
      </c>
      <c r="M19" s="45">
        <f t="shared" si="0"/>
        <v>12</v>
      </c>
      <c r="N19" s="45">
        <f t="shared" si="0"/>
        <v>25</v>
      </c>
      <c r="O19" s="45">
        <f t="shared" si="0"/>
        <v>26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54" t="s">
        <v>151</v>
      </c>
      <c r="C1" s="361" t="s">
        <v>12</v>
      </c>
      <c r="D1" s="3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54" t="s">
        <v>150</v>
      </c>
      <c r="C2" s="363" t="s">
        <v>297</v>
      </c>
      <c r="D2" s="3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54" t="s">
        <v>145</v>
      </c>
      <c r="C3" s="370" t="s">
        <v>232</v>
      </c>
      <c r="D3" s="3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53"/>
      <c r="B4" s="353"/>
      <c r="C4" s="353"/>
      <c r="D4" s="35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55" t="s">
        <v>95</v>
      </c>
      <c r="B5" s="356" t="s">
        <v>104</v>
      </c>
      <c r="C5" s="356" t="s">
        <v>16</v>
      </c>
      <c r="D5" s="356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57">
        <v>2</v>
      </c>
      <c r="B6" s="358" t="s">
        <v>270</v>
      </c>
      <c r="C6" s="358" t="s">
        <v>31</v>
      </c>
      <c r="D6" s="366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9" t="s">
        <v>266</v>
      </c>
      <c r="B7" s="360" t="s">
        <v>277</v>
      </c>
      <c r="C7" s="360" t="s">
        <v>76</v>
      </c>
      <c r="D7" s="367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59">
        <v>2</v>
      </c>
      <c r="B8" s="360" t="s">
        <v>12</v>
      </c>
      <c r="C8" s="360" t="s">
        <v>35</v>
      </c>
      <c r="D8" s="367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8">
        <v>0.75</v>
      </c>
      <c r="B9" s="360" t="s">
        <v>111</v>
      </c>
      <c r="C9" s="360" t="s">
        <v>54</v>
      </c>
      <c r="D9" s="367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7">
        <v>1</v>
      </c>
      <c r="B10" s="358" t="s">
        <v>113</v>
      </c>
      <c r="C10" s="358" t="s">
        <v>25</v>
      </c>
      <c r="D10" s="36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57" t="s">
        <v>266</v>
      </c>
      <c r="B11" s="358" t="s">
        <v>282</v>
      </c>
      <c r="C11" s="358" t="s">
        <v>82</v>
      </c>
      <c r="D11" s="366">
        <v>1000000</v>
      </c>
      <c r="E11" s="30"/>
      <c r="F11" s="45">
        <f>Puntenoverzicht!F68</f>
        <v>10</v>
      </c>
      <c r="G11" s="46"/>
      <c r="H11" s="45">
        <f>Puntenoverzicht!H68</f>
        <v>3</v>
      </c>
      <c r="I11" s="45">
        <f>Puntenoverzicht!I68</f>
        <v>3</v>
      </c>
      <c r="J11" s="45">
        <f>Puntenoverzicht!J68</f>
        <v>0</v>
      </c>
      <c r="K11" s="45">
        <f>Puntenoverzicht!K68</f>
        <v>0</v>
      </c>
      <c r="L11" s="45">
        <f>Puntenoverzicht!L68</f>
        <v>3</v>
      </c>
      <c r="M11" s="45">
        <f>Puntenoverzicht!M68</f>
        <v>1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Puntenoverzicht!Q68</f>
        <v>0</v>
      </c>
      <c r="R11" s="45">
        <f>Puntenoverzicht!R68</f>
        <v>0</v>
      </c>
      <c r="S11" s="45">
        <f>Puntenoverzicht!S68</f>
        <v>0</v>
      </c>
      <c r="T11" s="45">
        <f>Puntenoverzicht!T68</f>
        <v>0</v>
      </c>
      <c r="U11" s="45">
        <f>Puntenoverzicht!U68</f>
        <v>0</v>
      </c>
      <c r="V11" s="45">
        <f>Puntenoverzicht!V68</f>
        <v>0</v>
      </c>
      <c r="W11" s="45">
        <f>Puntenoverzicht!W68</f>
        <v>0</v>
      </c>
      <c r="X11" s="45">
        <f>Puntenoverzicht!X68</f>
        <v>0</v>
      </c>
      <c r="Y11" s="45">
        <f>Puntenoverzicht!Y68</f>
        <v>0</v>
      </c>
      <c r="Z11" s="45">
        <f>Puntenoverzicht!Z68</f>
        <v>0</v>
      </c>
      <c r="AA11" s="45">
        <f>Puntenoverzicht!AA68</f>
        <v>0</v>
      </c>
      <c r="AB11" s="45">
        <f>Puntenoverzicht!AB68</f>
        <v>0</v>
      </c>
      <c r="AC11" s="45">
        <f>Puntenoverzicht!AC68</f>
        <v>0</v>
      </c>
      <c r="AD11" s="45">
        <f>Puntenoverzicht!AD68</f>
        <v>0</v>
      </c>
      <c r="AE11" s="45">
        <f>Puntenoverzicht!AE68</f>
        <v>0</v>
      </c>
      <c r="AF11" s="45">
        <f>Puntenoverzicht!AF68</f>
        <v>0</v>
      </c>
      <c r="AG11" s="45">
        <f>Puntenoverzicht!AG68</f>
        <v>0</v>
      </c>
      <c r="AH11" s="45">
        <f>Puntenoverzicht!AH68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7">
        <v>1</v>
      </c>
      <c r="B12" s="358" t="s">
        <v>230</v>
      </c>
      <c r="C12" s="358" t="s">
        <v>26</v>
      </c>
      <c r="D12" s="366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9">
        <v>0.75</v>
      </c>
      <c r="B13" s="358" t="s">
        <v>123</v>
      </c>
      <c r="C13" s="358" t="s">
        <v>61</v>
      </c>
      <c r="D13" s="366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59" t="s">
        <v>266</v>
      </c>
      <c r="B14" s="360" t="s">
        <v>268</v>
      </c>
      <c r="C14" s="360" t="s">
        <v>227</v>
      </c>
      <c r="D14" s="36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59">
        <v>2</v>
      </c>
      <c r="B15" s="360" t="s">
        <v>108</v>
      </c>
      <c r="C15" s="360" t="s">
        <v>45</v>
      </c>
      <c r="D15" s="3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59">
        <v>1</v>
      </c>
      <c r="B16" s="360" t="s">
        <v>263</v>
      </c>
      <c r="C16" s="360" t="s">
        <v>29</v>
      </c>
      <c r="D16" s="36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243</v>
      </c>
      <c r="G19" s="46"/>
      <c r="H19" s="45">
        <f t="shared" ref="H19:AH19" si="0">SUM(H6:H16)</f>
        <v>64</v>
      </c>
      <c r="I19" s="45">
        <f t="shared" si="0"/>
        <v>39</v>
      </c>
      <c r="J19" s="45">
        <f t="shared" si="0"/>
        <v>25</v>
      </c>
      <c r="K19" s="45">
        <f t="shared" si="0"/>
        <v>33</v>
      </c>
      <c r="L19" s="45">
        <f t="shared" si="0"/>
        <v>30</v>
      </c>
      <c r="M19" s="45">
        <f t="shared" si="0"/>
        <v>18</v>
      </c>
      <c r="N19" s="45">
        <f t="shared" si="0"/>
        <v>25</v>
      </c>
      <c r="O19" s="45">
        <f t="shared" si="0"/>
        <v>9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267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298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70" t="s">
        <v>299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3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3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3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3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0</v>
      </c>
      <c r="U8" s="45">
        <f>Puntenoverzicht!U3</f>
        <v>0</v>
      </c>
      <c r="V8" s="45">
        <f>Puntenoverzicht!V3</f>
        <v>0</v>
      </c>
      <c r="W8" s="45">
        <f>Puntenoverzicht!W3</f>
        <v>0</v>
      </c>
      <c r="X8" s="45">
        <f>Puntenoverzicht!X3</f>
        <v>0</v>
      </c>
      <c r="Y8" s="45">
        <f>Puntenoverzicht!Y3</f>
        <v>0</v>
      </c>
      <c r="Z8" s="45">
        <f>Puntenoverzicht!Z3</f>
        <v>0</v>
      </c>
      <c r="AA8" s="45">
        <f>Puntenoverzicht!AA3</f>
        <v>0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16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1</v>
      </c>
      <c r="N9" s="45">
        <f>Puntenoverzicht!N21</f>
        <v>6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0</v>
      </c>
      <c r="S9" s="45">
        <f>Puntenoverzicht!S21</f>
        <v>0</v>
      </c>
      <c r="T9" s="45">
        <f>Puntenoverzicht!T21</f>
        <v>0</v>
      </c>
      <c r="U9" s="45">
        <f>Puntenoverzicht!U21</f>
        <v>0</v>
      </c>
      <c r="V9" s="45">
        <f>Puntenoverzicht!V21</f>
        <v>0</v>
      </c>
      <c r="W9" s="45">
        <f>Puntenoverzicht!W21</f>
        <v>0</v>
      </c>
      <c r="X9" s="45">
        <f>Puntenoverzicht!X21</f>
        <v>0</v>
      </c>
      <c r="Y9" s="45">
        <f>Puntenoverzicht!Y21</f>
        <v>0</v>
      </c>
      <c r="Z9" s="45">
        <f>Puntenoverzicht!Z21</f>
        <v>0</v>
      </c>
      <c r="AA9" s="45">
        <f>Puntenoverzicht!AA21</f>
        <v>0</v>
      </c>
      <c r="AB9" s="45">
        <f>Puntenoverzicht!AB21</f>
        <v>0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266</v>
      </c>
      <c r="B10" s="128" t="s">
        <v>267</v>
      </c>
      <c r="C10" s="128" t="s">
        <v>81</v>
      </c>
      <c r="D10" s="129">
        <v>1000000</v>
      </c>
      <c r="E10" s="47"/>
      <c r="F10" s="45">
        <f>Puntenoverzicht!F67</f>
        <v>4</v>
      </c>
      <c r="G10" s="46"/>
      <c r="H10" s="45">
        <f>Puntenoverzicht!H67</f>
        <v>0</v>
      </c>
      <c r="I10" s="45">
        <f>Puntenoverzicht!I67</f>
        <v>3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1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0</v>
      </c>
      <c r="S10" s="45">
        <f>Puntenoverzicht!S67</f>
        <v>0</v>
      </c>
      <c r="T10" s="45">
        <f>Puntenoverzicht!T67</f>
        <v>0</v>
      </c>
      <c r="U10" s="45">
        <f>Puntenoverzicht!U67</f>
        <v>0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0</v>
      </c>
      <c r="AD10" s="45">
        <f>Puntenoverzicht!AD67</f>
        <v>0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235</v>
      </c>
      <c r="G19" s="46"/>
      <c r="H19" s="45">
        <f t="shared" ref="H19:AH19" si="0">SUM(H6:H16)</f>
        <v>80</v>
      </c>
      <c r="I19" s="45">
        <f t="shared" si="0"/>
        <v>40</v>
      </c>
      <c r="J19" s="45">
        <f t="shared" si="0"/>
        <v>31</v>
      </c>
      <c r="K19" s="45">
        <f t="shared" si="0"/>
        <v>21</v>
      </c>
      <c r="L19" s="45">
        <f t="shared" si="0"/>
        <v>51</v>
      </c>
      <c r="M19" s="45">
        <f t="shared" si="0"/>
        <v>9</v>
      </c>
      <c r="N19" s="45">
        <f t="shared" si="0"/>
        <v>6</v>
      </c>
      <c r="O19" s="45">
        <f t="shared" si="0"/>
        <v>-3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72" t="s">
        <v>151</v>
      </c>
      <c r="C1" s="382" t="s">
        <v>300</v>
      </c>
      <c r="D1" s="38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72" t="s">
        <v>150</v>
      </c>
      <c r="C2" s="384" t="s">
        <v>301</v>
      </c>
      <c r="D2" s="38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72" t="s">
        <v>145</v>
      </c>
      <c r="C3" s="391" t="s">
        <v>302</v>
      </c>
      <c r="D3" s="38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71"/>
      <c r="B4" s="371"/>
      <c r="C4" s="371"/>
      <c r="D4" s="37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73" t="s">
        <v>95</v>
      </c>
      <c r="B5" s="374" t="s">
        <v>104</v>
      </c>
      <c r="C5" s="374" t="s">
        <v>16</v>
      </c>
      <c r="D5" s="37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9">
        <v>1</v>
      </c>
      <c r="B6" s="380" t="s">
        <v>105</v>
      </c>
      <c r="C6" s="380" t="s">
        <v>83</v>
      </c>
      <c r="D6" s="381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7">
        <v>1</v>
      </c>
      <c r="B7" s="378" t="s">
        <v>11</v>
      </c>
      <c r="C7" s="378" t="s">
        <v>17</v>
      </c>
      <c r="D7" s="388">
        <v>1250000</v>
      </c>
      <c r="E7" s="47"/>
      <c r="F7" s="45">
        <f>Puntenoverzicht!F3</f>
        <v>3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3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0</v>
      </c>
      <c r="U7" s="45">
        <f>Puntenoverzicht!U3</f>
        <v>0</v>
      </c>
      <c r="V7" s="45">
        <f>Puntenoverzicht!V3</f>
        <v>0</v>
      </c>
      <c r="W7" s="45">
        <f>Puntenoverzicht!W3</f>
        <v>0</v>
      </c>
      <c r="X7" s="45">
        <f>Puntenoverzicht!X3</f>
        <v>0</v>
      </c>
      <c r="Y7" s="45">
        <f>Puntenoverzicht!Y3</f>
        <v>0</v>
      </c>
      <c r="Z7" s="45">
        <f>Puntenoverzicht!Z3</f>
        <v>0</v>
      </c>
      <c r="AA7" s="45">
        <f>Puntenoverzicht!AA3</f>
        <v>0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7">
        <v>2</v>
      </c>
      <c r="B8" s="378" t="s">
        <v>272</v>
      </c>
      <c r="C8" s="378" t="s">
        <v>36</v>
      </c>
      <c r="D8" s="38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89">
        <v>0.75</v>
      </c>
      <c r="B9" s="378" t="s">
        <v>234</v>
      </c>
      <c r="C9" s="378" t="s">
        <v>57</v>
      </c>
      <c r="D9" s="388">
        <v>750000</v>
      </c>
      <c r="E9" s="47"/>
      <c r="F9" s="45">
        <f>Puntenoverzicht!F43</f>
        <v>3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3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0">
        <v>0.75</v>
      </c>
      <c r="B10" s="376" t="s">
        <v>223</v>
      </c>
      <c r="C10" s="376" t="s">
        <v>63</v>
      </c>
      <c r="D10" s="387">
        <v>1500000</v>
      </c>
      <c r="E10" s="47"/>
      <c r="F10" s="45">
        <f>Puntenoverzicht!F49</f>
        <v>5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1</v>
      </c>
      <c r="L10" s="45">
        <f>Puntenoverzicht!L49</f>
        <v>0</v>
      </c>
      <c r="M10" s="45">
        <f>Puntenoverzicht!M49</f>
        <v>1</v>
      </c>
      <c r="N10" s="45">
        <f>Puntenoverzicht!N49</f>
        <v>3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0</v>
      </c>
      <c r="Z10" s="45">
        <f>Puntenoverzicht!Z49</f>
        <v>0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75">
        <v>2</v>
      </c>
      <c r="B11" s="376" t="s">
        <v>220</v>
      </c>
      <c r="C11" s="376" t="s">
        <v>41</v>
      </c>
      <c r="D11" s="387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75" t="s">
        <v>266</v>
      </c>
      <c r="B12" s="376" t="s">
        <v>267</v>
      </c>
      <c r="C12" s="376" t="s">
        <v>81</v>
      </c>
      <c r="D12" s="387">
        <v>1000000</v>
      </c>
      <c r="E12" s="30"/>
      <c r="F12" s="45">
        <f>Puntenoverzicht!F67</f>
        <v>4</v>
      </c>
      <c r="G12" s="46"/>
      <c r="H12" s="45">
        <f>Puntenoverzicht!H67</f>
        <v>0</v>
      </c>
      <c r="I12" s="45">
        <f>Puntenoverzicht!I67</f>
        <v>3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1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0</v>
      </c>
      <c r="S12" s="45">
        <f>Puntenoverzicht!S67</f>
        <v>0</v>
      </c>
      <c r="T12" s="45">
        <f>Puntenoverzicht!T67</f>
        <v>0</v>
      </c>
      <c r="U12" s="45">
        <f>Puntenoverzicht!U67</f>
        <v>0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0</v>
      </c>
      <c r="AD12" s="45">
        <f>Puntenoverzicht!AD67</f>
        <v>0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0">
        <v>0.75</v>
      </c>
      <c r="B13" s="376" t="s">
        <v>121</v>
      </c>
      <c r="C13" s="376" t="s">
        <v>67</v>
      </c>
      <c r="D13" s="387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7" t="s">
        <v>266</v>
      </c>
      <c r="B14" s="378" t="s">
        <v>268</v>
      </c>
      <c r="C14" s="378" t="s">
        <v>227</v>
      </c>
      <c r="D14" s="38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7" t="s">
        <v>266</v>
      </c>
      <c r="B15" s="378" t="s">
        <v>286</v>
      </c>
      <c r="C15" s="378" t="s">
        <v>228</v>
      </c>
      <c r="D15" s="38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7">
        <v>2</v>
      </c>
      <c r="B16" s="378" t="s">
        <v>264</v>
      </c>
      <c r="C16" s="378" t="s">
        <v>46</v>
      </c>
      <c r="D16" s="38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211</v>
      </c>
      <c r="G19" s="46"/>
      <c r="H19" s="45">
        <f t="shared" ref="H19:AH19" si="0">SUM(H6:H16)</f>
        <v>74</v>
      </c>
      <c r="I19" s="45">
        <f t="shared" si="0"/>
        <v>39</v>
      </c>
      <c r="J19" s="45">
        <f t="shared" si="0"/>
        <v>20</v>
      </c>
      <c r="K19" s="45">
        <f t="shared" si="0"/>
        <v>19</v>
      </c>
      <c r="L19" s="45">
        <f t="shared" si="0"/>
        <v>51</v>
      </c>
      <c r="M19" s="45">
        <f t="shared" si="0"/>
        <v>8</v>
      </c>
      <c r="N19" s="45">
        <f t="shared" si="0"/>
        <v>3</v>
      </c>
      <c r="O19" s="45">
        <f t="shared" si="0"/>
        <v>-3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105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242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91" t="s">
        <v>243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77</v>
      </c>
      <c r="D8" s="138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80</v>
      </c>
      <c r="D11" s="129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18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3</v>
      </c>
      <c r="K13" s="45">
        <f>Puntenoverzicht!K27</f>
        <v>3</v>
      </c>
      <c r="L13" s="45">
        <f>Puntenoverzicht!L27</f>
        <v>0</v>
      </c>
      <c r="M13" s="45">
        <f>Puntenoverzicht!M27</f>
        <v>1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0</v>
      </c>
      <c r="S13" s="45">
        <f>Puntenoverzicht!S27</f>
        <v>0</v>
      </c>
      <c r="T13" s="45">
        <f>Puntenoverzicht!T27</f>
        <v>0</v>
      </c>
      <c r="U13" s="45">
        <f>Puntenoverzicht!U27</f>
        <v>0</v>
      </c>
      <c r="V13" s="45">
        <f>Puntenoverzicht!V27</f>
        <v>0</v>
      </c>
      <c r="W13" s="45">
        <f>Puntenoverzicht!W27</f>
        <v>0</v>
      </c>
      <c r="X13" s="45">
        <f>Puntenoverzicht!X27</f>
        <v>0</v>
      </c>
      <c r="Y13" s="45">
        <f>Puntenoverzicht!Y27</f>
        <v>0</v>
      </c>
      <c r="Z13" s="45">
        <f>Puntenoverzicht!Z27</f>
        <v>0</v>
      </c>
      <c r="AA13" s="45">
        <f>Puntenoverzicht!AA27</f>
        <v>0</v>
      </c>
      <c r="AB13" s="45">
        <f>Puntenoverzicht!AB27</f>
        <v>0</v>
      </c>
      <c r="AC13" s="45">
        <f>Puntenoverzicht!AC27</f>
        <v>0</v>
      </c>
      <c r="AD13" s="45">
        <f>Puntenoverzicht!AD27</f>
        <v>0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30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9</v>
      </c>
      <c r="L14" s="45">
        <f>Puntenoverzicht!L55</f>
        <v>11</v>
      </c>
      <c r="M14" s="45">
        <f>Puntenoverzicht!M55</f>
        <v>9</v>
      </c>
      <c r="N14" s="45">
        <f>Puntenoverzicht!N55</f>
        <v>0</v>
      </c>
      <c r="O14" s="45">
        <f>Puntenoverzicht!O55</f>
        <v>1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0</v>
      </c>
      <c r="T14" s="45">
        <f>Puntenoverzicht!T55</f>
        <v>0</v>
      </c>
      <c r="U14" s="45">
        <f>Puntenoverzicht!U55</f>
        <v>0</v>
      </c>
      <c r="V14" s="45">
        <f>Puntenoverzicht!V55</f>
        <v>0</v>
      </c>
      <c r="W14" s="45">
        <f>Puntenoverzicht!W55</f>
        <v>0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0</v>
      </c>
      <c r="AB14" s="45">
        <f>Puntenoverzicht!AB55</f>
        <v>0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263</v>
      </c>
      <c r="C15" s="137" t="s">
        <v>29</v>
      </c>
      <c r="D15" s="138">
        <v>1750000</v>
      </c>
      <c r="E15" s="47"/>
      <c r="F15" s="45">
        <f>Puntenoverzicht!F15</f>
        <v>14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0</v>
      </c>
      <c r="Z15" s="45">
        <f>Puntenoverzicht!Z15</f>
        <v>0</v>
      </c>
      <c r="AA15" s="45">
        <f>Puntenoverzicht!AA15</f>
        <v>0</v>
      </c>
      <c r="AB15" s="45">
        <f>Puntenoverzicht!AB15</f>
        <v>0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23</v>
      </c>
      <c r="G16" s="46"/>
      <c r="H16" s="45">
        <f>Puntenoverzicht!H57</f>
        <v>0</v>
      </c>
      <c r="I16" s="45">
        <f>Puntenoverzicht!I57</f>
        <v>6</v>
      </c>
      <c r="J16" s="45">
        <f>Puntenoverzicht!J57</f>
        <v>0</v>
      </c>
      <c r="K16" s="45">
        <f>Puntenoverzicht!K57</f>
        <v>1</v>
      </c>
      <c r="L16" s="45">
        <f>Puntenoverzicht!L57</f>
        <v>9</v>
      </c>
      <c r="M16" s="45">
        <f>Puntenoverzicht!M57</f>
        <v>6</v>
      </c>
      <c r="N16" s="45">
        <f>Puntenoverzicht!N57</f>
        <v>0</v>
      </c>
      <c r="O16" s="45">
        <f>Puntenoverzicht!O57</f>
        <v>1</v>
      </c>
      <c r="P16" s="45">
        <f>Puntenoverzicht!P57</f>
        <v>0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0</v>
      </c>
      <c r="Z16" s="45">
        <f>Puntenoverzicht!Z57</f>
        <v>0</v>
      </c>
      <c r="AA16" s="45">
        <f>Puntenoverzicht!AA57</f>
        <v>0</v>
      </c>
      <c r="AB16" s="45">
        <f>Puntenoverzicht!AB57</f>
        <v>0</v>
      </c>
      <c r="AC16" s="45">
        <f>Puntenoverzicht!AC57</f>
        <v>0</v>
      </c>
      <c r="AD16" s="45">
        <f>Puntenoverzicht!AD57</f>
        <v>0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186</v>
      </c>
      <c r="G19" s="46"/>
      <c r="H19" s="45">
        <f t="shared" ref="H19:AH19" si="0">SUM(H6:H16)</f>
        <v>36</v>
      </c>
      <c r="I19" s="45">
        <f t="shared" si="0"/>
        <v>15</v>
      </c>
      <c r="J19" s="45">
        <f t="shared" si="0"/>
        <v>28</v>
      </c>
      <c r="K19" s="45">
        <f t="shared" si="0"/>
        <v>35</v>
      </c>
      <c r="L19" s="45">
        <f t="shared" si="0"/>
        <v>26</v>
      </c>
      <c r="M19" s="45">
        <f t="shared" si="0"/>
        <v>22</v>
      </c>
      <c r="N19" s="45">
        <f t="shared" si="0"/>
        <v>14</v>
      </c>
      <c r="O19" s="45">
        <f t="shared" si="0"/>
        <v>10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93" t="s">
        <v>151</v>
      </c>
      <c r="C1" s="400" t="s">
        <v>303</v>
      </c>
      <c r="D1" s="40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93" t="s">
        <v>150</v>
      </c>
      <c r="C2" s="402" t="s">
        <v>304</v>
      </c>
      <c r="D2" s="40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93" t="s">
        <v>145</v>
      </c>
      <c r="C3" s="408" t="s">
        <v>305</v>
      </c>
      <c r="D3" s="404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92"/>
      <c r="B4" s="392"/>
      <c r="C4" s="392"/>
      <c r="D4" s="39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94" t="s">
        <v>95</v>
      </c>
      <c r="B5" s="395" t="s">
        <v>104</v>
      </c>
      <c r="C5" s="395" t="s">
        <v>16</v>
      </c>
      <c r="D5" s="39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96">
        <v>2</v>
      </c>
      <c r="B6" s="397" t="s">
        <v>270</v>
      </c>
      <c r="C6" s="397" t="s">
        <v>31</v>
      </c>
      <c r="D6" s="405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8">
        <v>1</v>
      </c>
      <c r="B7" s="399" t="s">
        <v>106</v>
      </c>
      <c r="C7" s="399" t="s">
        <v>18</v>
      </c>
      <c r="D7" s="406">
        <v>1000000</v>
      </c>
      <c r="E7" s="47"/>
      <c r="F7" s="45">
        <f>Puntenoverzicht!F4</f>
        <v>7</v>
      </c>
      <c r="G7" s="46"/>
      <c r="H7" s="45">
        <f>Puntenoverzicht!H4</f>
        <v>0</v>
      </c>
      <c r="I7" s="45">
        <f>Puntenoverzicht!I4</f>
        <v>4</v>
      </c>
      <c r="J7" s="45">
        <f>Puntenoverzicht!J4</f>
        <v>6</v>
      </c>
      <c r="K7" s="45">
        <f>Puntenoverzicht!K4</f>
        <v>-3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0</v>
      </c>
      <c r="V7" s="45">
        <f>Puntenoverzicht!V4</f>
        <v>0</v>
      </c>
      <c r="W7" s="45">
        <f>Puntenoverzicht!W4</f>
        <v>0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0</v>
      </c>
      <c r="AB7" s="45">
        <f>Puntenoverzicht!AB4</f>
        <v>0</v>
      </c>
      <c r="AC7" s="45">
        <f>Puntenoverzicht!AC4</f>
        <v>0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07">
        <v>0.75</v>
      </c>
      <c r="B8" s="399" t="s">
        <v>125</v>
      </c>
      <c r="C8" s="399" t="s">
        <v>55</v>
      </c>
      <c r="D8" s="406">
        <v>750000</v>
      </c>
      <c r="E8" s="47"/>
      <c r="F8" s="45">
        <f>Puntenoverzicht!F41</f>
        <v>7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7">
        <v>0.75</v>
      </c>
      <c r="B9" s="399" t="s">
        <v>114</v>
      </c>
      <c r="C9" s="399" t="s">
        <v>56</v>
      </c>
      <c r="D9" s="406">
        <v>750000</v>
      </c>
      <c r="E9" s="47"/>
      <c r="F9" s="45">
        <f>Puntenoverzicht!F42</f>
        <v>7</v>
      </c>
      <c r="G9" s="46"/>
      <c r="H9" s="45">
        <f>Puntenoverzicht!H42</f>
        <v>0</v>
      </c>
      <c r="I9" s="45">
        <f>Puntenoverzicht!I42</f>
        <v>3</v>
      </c>
      <c r="J9" s="45">
        <f>Puntenoverzicht!J42</f>
        <v>0</v>
      </c>
      <c r="K9" s="45">
        <f>Puntenoverzicht!K42</f>
        <v>0</v>
      </c>
      <c r="L9" s="45">
        <f>Puntenoverzicht!L42</f>
        <v>3</v>
      </c>
      <c r="M9" s="45">
        <f>Puntenoverzicht!M42</f>
        <v>0</v>
      </c>
      <c r="N9" s="45">
        <f>Puntenoverzicht!N42</f>
        <v>0</v>
      </c>
      <c r="O9" s="45">
        <f>Puntenoverzicht!O42</f>
        <v>1</v>
      </c>
      <c r="P9" s="45">
        <f>Puntenoverzicht!P42</f>
        <v>0</v>
      </c>
      <c r="Q9" s="45">
        <f>Puntenoverzicht!Q42</f>
        <v>0</v>
      </c>
      <c r="R9" s="45">
        <f>Puntenoverzicht!R42</f>
        <v>0</v>
      </c>
      <c r="S9" s="45">
        <f>Puntenoverzicht!S42</f>
        <v>0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6">
        <v>1</v>
      </c>
      <c r="B10" s="397" t="s">
        <v>132</v>
      </c>
      <c r="C10" s="397" t="s">
        <v>24</v>
      </c>
      <c r="D10" s="405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6">
        <v>1</v>
      </c>
      <c r="B11" s="397" t="s">
        <v>113</v>
      </c>
      <c r="C11" s="397" t="s">
        <v>25</v>
      </c>
      <c r="D11" s="405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6">
        <v>2</v>
      </c>
      <c r="B12" s="397" t="s">
        <v>240</v>
      </c>
      <c r="C12" s="397" t="s">
        <v>43</v>
      </c>
      <c r="D12" s="405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6" t="s">
        <v>266</v>
      </c>
      <c r="B13" s="397" t="s">
        <v>283</v>
      </c>
      <c r="C13" s="397" t="s">
        <v>217</v>
      </c>
      <c r="D13" s="405">
        <v>1000000</v>
      </c>
      <c r="E13" s="30"/>
      <c r="F13" s="45">
        <f>Puntenoverzicht!F69</f>
        <v>18</v>
      </c>
      <c r="G13" s="46"/>
      <c r="H13" s="45">
        <f>Puntenoverzicht!H69</f>
        <v>11</v>
      </c>
      <c r="I13" s="45">
        <f>Puntenoverzicht!I69</f>
        <v>3</v>
      </c>
      <c r="J13" s="45">
        <f>Puntenoverzicht!J69</f>
        <v>0</v>
      </c>
      <c r="K13" s="45">
        <f>Puntenoverzicht!K69</f>
        <v>0</v>
      </c>
      <c r="L13" s="45">
        <f>Puntenoverzicht!L69</f>
        <v>3</v>
      </c>
      <c r="M13" s="45">
        <f>Puntenoverzicht!M69</f>
        <v>1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0</v>
      </c>
      <c r="S13" s="45">
        <f>Puntenoverzicht!S69</f>
        <v>0</v>
      </c>
      <c r="T13" s="45">
        <f>Puntenoverzicht!T69</f>
        <v>0</v>
      </c>
      <c r="U13" s="45">
        <f>Puntenoverzicht!U69</f>
        <v>0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0</v>
      </c>
      <c r="AD13" s="45">
        <f>Puntenoverzicht!AD69</f>
        <v>0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7">
        <v>0.75</v>
      </c>
      <c r="B14" s="399" t="s">
        <v>128</v>
      </c>
      <c r="C14" s="399" t="s">
        <v>73</v>
      </c>
      <c r="D14" s="406">
        <v>1500000</v>
      </c>
      <c r="E14" s="47"/>
      <c r="F14" s="45">
        <f>Puntenoverzicht!F59</f>
        <v>2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1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1</v>
      </c>
      <c r="P14" s="45">
        <f>Puntenoverzicht!P59</f>
        <v>0</v>
      </c>
      <c r="Q14" s="45">
        <f>Puntenoverzicht!Q59</f>
        <v>0</v>
      </c>
      <c r="R14" s="45">
        <f>Puntenoverzicht!R59</f>
        <v>0</v>
      </c>
      <c r="S14" s="45">
        <f>Puntenoverzicht!S59</f>
        <v>0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0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8">
        <v>2</v>
      </c>
      <c r="B15" s="399" t="s">
        <v>108</v>
      </c>
      <c r="C15" s="399" t="s">
        <v>45</v>
      </c>
      <c r="D15" s="406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8" t="s">
        <v>266</v>
      </c>
      <c r="B16" s="399" t="s">
        <v>268</v>
      </c>
      <c r="C16" s="399" t="s">
        <v>227</v>
      </c>
      <c r="D16" s="406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225</v>
      </c>
      <c r="G19" s="46"/>
      <c r="H19" s="45">
        <f t="shared" ref="H19:AH19" si="0">SUM(H6:H16)</f>
        <v>63</v>
      </c>
      <c r="I19" s="45">
        <f t="shared" si="0"/>
        <v>42</v>
      </c>
      <c r="J19" s="45">
        <f t="shared" si="0"/>
        <v>39</v>
      </c>
      <c r="K19" s="45">
        <f t="shared" si="0"/>
        <v>20</v>
      </c>
      <c r="L19" s="45">
        <f t="shared" si="0"/>
        <v>30</v>
      </c>
      <c r="M19" s="45">
        <f t="shared" si="0"/>
        <v>13</v>
      </c>
      <c r="N19" s="45">
        <f t="shared" si="0"/>
        <v>8</v>
      </c>
      <c r="O19" s="45">
        <f t="shared" si="0"/>
        <v>10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10" t="s">
        <v>151</v>
      </c>
      <c r="C1" s="420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10" t="s">
        <v>150</v>
      </c>
      <c r="C2" s="421" t="s">
        <v>306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10" t="s">
        <v>145</v>
      </c>
      <c r="C3" s="426" t="s">
        <v>307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9"/>
      <c r="B4" s="409"/>
      <c r="C4" s="409"/>
      <c r="D4" s="40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11" t="s">
        <v>95</v>
      </c>
      <c r="B5" s="412" t="s">
        <v>104</v>
      </c>
      <c r="C5" s="412" t="s">
        <v>16</v>
      </c>
      <c r="D5" s="4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7">
        <v>1</v>
      </c>
      <c r="B6" s="418" t="s">
        <v>105</v>
      </c>
      <c r="C6" s="418" t="s">
        <v>83</v>
      </c>
      <c r="D6" s="419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15">
        <v>1</v>
      </c>
      <c r="B7" s="416" t="s">
        <v>130</v>
      </c>
      <c r="C7" s="416" t="s">
        <v>20</v>
      </c>
      <c r="D7" s="423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24">
        <v>0.75</v>
      </c>
      <c r="B8" s="416" t="s">
        <v>116</v>
      </c>
      <c r="C8" s="416" t="s">
        <v>49</v>
      </c>
      <c r="D8" s="423">
        <v>750000</v>
      </c>
      <c r="E8" s="47"/>
      <c r="F8" s="45">
        <f>Puntenoverzicht!F35</f>
        <v>2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1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1</v>
      </c>
      <c r="P8" s="45">
        <f>Puntenoverzicht!P35</f>
        <v>0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5" t="s">
        <v>266</v>
      </c>
      <c r="B9" s="416" t="s">
        <v>279</v>
      </c>
      <c r="C9" s="416" t="s">
        <v>78</v>
      </c>
      <c r="D9" s="423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13">
        <v>1</v>
      </c>
      <c r="B10" s="414" t="s">
        <v>132</v>
      </c>
      <c r="C10" s="414" t="s">
        <v>24</v>
      </c>
      <c r="D10" s="422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13">
        <v>2</v>
      </c>
      <c r="B11" s="414" t="s">
        <v>220</v>
      </c>
      <c r="C11" s="414" t="s">
        <v>41</v>
      </c>
      <c r="D11" s="422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25">
        <v>0.75</v>
      </c>
      <c r="B12" s="414" t="s">
        <v>123</v>
      </c>
      <c r="C12" s="414" t="s">
        <v>61</v>
      </c>
      <c r="D12" s="422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25">
        <v>0.75</v>
      </c>
      <c r="B13" s="414" t="s">
        <v>223</v>
      </c>
      <c r="C13" s="414" t="s">
        <v>63</v>
      </c>
      <c r="D13" s="422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5" t="s">
        <v>266</v>
      </c>
      <c r="B14" s="416" t="s">
        <v>268</v>
      </c>
      <c r="C14" s="416" t="s">
        <v>227</v>
      </c>
      <c r="D14" s="423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15">
        <v>2</v>
      </c>
      <c r="B15" s="416" t="s">
        <v>108</v>
      </c>
      <c r="C15" s="416" t="s">
        <v>45</v>
      </c>
      <c r="D15" s="423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15" t="s">
        <v>266</v>
      </c>
      <c r="B16" s="416" t="s">
        <v>286</v>
      </c>
      <c r="C16" s="416" t="s">
        <v>228</v>
      </c>
      <c r="D16" s="423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305</v>
      </c>
      <c r="G19" s="46"/>
      <c r="H19" s="45">
        <f t="shared" ref="H19:AH19" si="0">SUM(H6:H16)</f>
        <v>77</v>
      </c>
      <c r="I19" s="45">
        <f t="shared" si="0"/>
        <v>53</v>
      </c>
      <c r="J19" s="45">
        <f t="shared" si="0"/>
        <v>34</v>
      </c>
      <c r="K19" s="45">
        <f t="shared" si="0"/>
        <v>26</v>
      </c>
      <c r="L19" s="45">
        <f t="shared" si="0"/>
        <v>84</v>
      </c>
      <c r="M19" s="45">
        <f t="shared" si="0"/>
        <v>18</v>
      </c>
      <c r="N19" s="45">
        <f t="shared" si="0"/>
        <v>14</v>
      </c>
      <c r="O19" s="45">
        <f t="shared" si="0"/>
        <v>-1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8" t="s">
        <v>151</v>
      </c>
      <c r="C1" s="438" t="s">
        <v>231</v>
      </c>
      <c r="D1" s="4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8" t="s">
        <v>150</v>
      </c>
      <c r="C2" s="440" t="s">
        <v>308</v>
      </c>
      <c r="D2" s="4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8" t="s">
        <v>145</v>
      </c>
      <c r="C3" s="447" t="s">
        <v>309</v>
      </c>
      <c r="D3" s="4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27"/>
      <c r="B4" s="427"/>
      <c r="C4" s="427"/>
      <c r="D4" s="4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9" t="s">
        <v>95</v>
      </c>
      <c r="B5" s="430" t="s">
        <v>104</v>
      </c>
      <c r="C5" s="430" t="s">
        <v>16</v>
      </c>
      <c r="D5" s="4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35">
        <v>1</v>
      </c>
      <c r="B6" s="436" t="s">
        <v>105</v>
      </c>
      <c r="C6" s="436" t="s">
        <v>83</v>
      </c>
      <c r="D6" s="43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33">
        <v>1</v>
      </c>
      <c r="B7" s="434" t="s">
        <v>246</v>
      </c>
      <c r="C7" s="434" t="s">
        <v>23</v>
      </c>
      <c r="D7" s="444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3">
        <v>2</v>
      </c>
      <c r="B8" s="434" t="s">
        <v>96</v>
      </c>
      <c r="C8" s="434" t="s">
        <v>33</v>
      </c>
      <c r="D8" s="444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33" t="s">
        <v>266</v>
      </c>
      <c r="B9" s="434" t="s">
        <v>277</v>
      </c>
      <c r="C9" s="434" t="s">
        <v>76</v>
      </c>
      <c r="D9" s="444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31">
        <v>2</v>
      </c>
      <c r="B10" s="432" t="s">
        <v>240</v>
      </c>
      <c r="C10" s="432" t="s">
        <v>43</v>
      </c>
      <c r="D10" s="443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31">
        <v>1</v>
      </c>
      <c r="B11" s="432" t="s">
        <v>230</v>
      </c>
      <c r="C11" s="432" t="s">
        <v>26</v>
      </c>
      <c r="D11" s="443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46">
        <v>0.75</v>
      </c>
      <c r="B12" s="432" t="s">
        <v>141</v>
      </c>
      <c r="C12" s="432" t="s">
        <v>60</v>
      </c>
      <c r="D12" s="443">
        <v>1000000</v>
      </c>
      <c r="E12" s="30"/>
      <c r="F12" s="45">
        <f>Puntenoverzicht!F46</f>
        <v>4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46">
        <v>0.75</v>
      </c>
      <c r="B13" s="432" t="s">
        <v>123</v>
      </c>
      <c r="C13" s="432" t="s">
        <v>61</v>
      </c>
      <c r="D13" s="443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33" t="s">
        <v>266</v>
      </c>
      <c r="B14" s="434" t="s">
        <v>268</v>
      </c>
      <c r="C14" s="434" t="s">
        <v>227</v>
      </c>
      <c r="D14" s="444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45">
        <v>0.75</v>
      </c>
      <c r="B15" s="434" t="s">
        <v>98</v>
      </c>
      <c r="C15" s="434" t="s">
        <v>71</v>
      </c>
      <c r="D15" s="444">
        <v>1750000</v>
      </c>
      <c r="E15" s="47"/>
      <c r="F15" s="45">
        <f>Puntenoverzicht!F57</f>
        <v>23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33">
        <v>2</v>
      </c>
      <c r="B16" s="434" t="s">
        <v>108</v>
      </c>
      <c r="C16" s="434" t="s">
        <v>45</v>
      </c>
      <c r="D16" s="444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219</v>
      </c>
      <c r="G19" s="46"/>
      <c r="H19" s="45">
        <f t="shared" ref="H19:AH19" si="0">SUM(H6:H16)</f>
        <v>45</v>
      </c>
      <c r="I19" s="45">
        <f t="shared" si="0"/>
        <v>50</v>
      </c>
      <c r="J19" s="45">
        <f t="shared" si="0"/>
        <v>20</v>
      </c>
      <c r="K19" s="45">
        <f t="shared" si="0"/>
        <v>25</v>
      </c>
      <c r="L19" s="45">
        <f t="shared" si="0"/>
        <v>39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9" t="s">
        <v>151</v>
      </c>
      <c r="C1" s="459" t="s">
        <v>230</v>
      </c>
      <c r="D1" s="46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9" t="s">
        <v>150</v>
      </c>
      <c r="C2" s="461" t="s">
        <v>310</v>
      </c>
      <c r="D2" s="46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9" t="s">
        <v>145</v>
      </c>
      <c r="C3" s="468" t="s">
        <v>311</v>
      </c>
      <c r="D3" s="46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48"/>
      <c r="B4" s="448"/>
      <c r="C4" s="448"/>
      <c r="D4" s="44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50" t="s">
        <v>95</v>
      </c>
      <c r="B5" s="451" t="s">
        <v>104</v>
      </c>
      <c r="C5" s="451" t="s">
        <v>16</v>
      </c>
      <c r="D5" s="45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6">
        <v>1</v>
      </c>
      <c r="B6" s="457" t="s">
        <v>105</v>
      </c>
      <c r="C6" s="457" t="s">
        <v>83</v>
      </c>
      <c r="D6" s="458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54">
        <v>2</v>
      </c>
      <c r="B7" s="455" t="s">
        <v>12</v>
      </c>
      <c r="C7" s="455" t="s">
        <v>35</v>
      </c>
      <c r="D7" s="465">
        <v>1500000</v>
      </c>
      <c r="E7" s="47"/>
      <c r="F7" s="45">
        <f>Puntenoverzicht!F21</f>
        <v>16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1</v>
      </c>
      <c r="N7" s="45">
        <f>Puntenoverzicht!N21</f>
        <v>6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0</v>
      </c>
      <c r="S7" s="45">
        <f>Puntenoverzicht!S21</f>
        <v>0</v>
      </c>
      <c r="T7" s="45">
        <f>Puntenoverzicht!T21</f>
        <v>0</v>
      </c>
      <c r="U7" s="45">
        <f>Puntenoverzicht!U21</f>
        <v>0</v>
      </c>
      <c r="V7" s="45">
        <f>Puntenoverzicht!V21</f>
        <v>0</v>
      </c>
      <c r="W7" s="45">
        <f>Puntenoverzicht!W21</f>
        <v>0</v>
      </c>
      <c r="X7" s="45">
        <f>Puntenoverzicht!X21</f>
        <v>0</v>
      </c>
      <c r="Y7" s="45">
        <f>Puntenoverzicht!Y21</f>
        <v>0</v>
      </c>
      <c r="Z7" s="45">
        <f>Puntenoverzicht!Z21</f>
        <v>0</v>
      </c>
      <c r="AA7" s="45">
        <f>Puntenoverzicht!AA21</f>
        <v>0</v>
      </c>
      <c r="AB7" s="45">
        <f>Puntenoverzicht!AB21</f>
        <v>0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54">
        <v>2</v>
      </c>
      <c r="B8" s="455" t="s">
        <v>96</v>
      </c>
      <c r="C8" s="455" t="s">
        <v>33</v>
      </c>
      <c r="D8" s="465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6">
        <v>0.75</v>
      </c>
      <c r="B9" s="455" t="s">
        <v>109</v>
      </c>
      <c r="C9" s="455" t="s">
        <v>53</v>
      </c>
      <c r="D9" s="465">
        <v>1250000</v>
      </c>
      <c r="E9" s="47"/>
      <c r="F9" s="45">
        <f>Puntenoverzicht!F39</f>
        <v>21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52">
        <v>1</v>
      </c>
      <c r="B10" s="453" t="s">
        <v>230</v>
      </c>
      <c r="C10" s="453" t="s">
        <v>26</v>
      </c>
      <c r="D10" s="464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52">
        <v>1</v>
      </c>
      <c r="B11" s="453" t="s">
        <v>132</v>
      </c>
      <c r="C11" s="453" t="s">
        <v>24</v>
      </c>
      <c r="D11" s="46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7">
        <v>0.75</v>
      </c>
      <c r="B12" s="453" t="s">
        <v>123</v>
      </c>
      <c r="C12" s="453" t="s">
        <v>61</v>
      </c>
      <c r="D12" s="464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7">
        <v>0.75</v>
      </c>
      <c r="B13" s="453" t="s">
        <v>141</v>
      </c>
      <c r="C13" s="453" t="s">
        <v>60</v>
      </c>
      <c r="D13" s="464">
        <v>1000000</v>
      </c>
      <c r="E13" s="30"/>
      <c r="F13" s="45">
        <f>Puntenoverzicht!F46</f>
        <v>4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3</v>
      </c>
      <c r="M13" s="45">
        <f>Puntenoverzicht!M46</f>
        <v>0</v>
      </c>
      <c r="N13" s="45">
        <f>Puntenoverzicht!N46</f>
        <v>0</v>
      </c>
      <c r="O13" s="45">
        <f>Puntenoverzicht!O46</f>
        <v>1</v>
      </c>
      <c r="P13" s="45">
        <f>Puntenoverzicht!P46</f>
        <v>0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0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54" t="s">
        <v>266</v>
      </c>
      <c r="B14" s="455" t="s">
        <v>268</v>
      </c>
      <c r="C14" s="455" t="s">
        <v>227</v>
      </c>
      <c r="D14" s="46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4" t="s">
        <v>266</v>
      </c>
      <c r="B15" s="455" t="s">
        <v>286</v>
      </c>
      <c r="C15" s="455" t="s">
        <v>228</v>
      </c>
      <c r="D15" s="46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54">
        <v>2</v>
      </c>
      <c r="B16" s="455" t="s">
        <v>264</v>
      </c>
      <c r="C16" s="455" t="s">
        <v>46</v>
      </c>
      <c r="D16" s="465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271</v>
      </c>
      <c r="G19" s="46"/>
      <c r="H19" s="45">
        <f t="shared" ref="H19:AH19" si="0">SUM(H6:H16)</f>
        <v>75</v>
      </c>
      <c r="I19" s="45">
        <f t="shared" si="0"/>
        <v>54</v>
      </c>
      <c r="J19" s="45">
        <f t="shared" si="0"/>
        <v>31</v>
      </c>
      <c r="K19" s="45">
        <f t="shared" si="0"/>
        <v>19</v>
      </c>
      <c r="L19" s="45">
        <f t="shared" si="0"/>
        <v>54</v>
      </c>
      <c r="M19" s="45">
        <f t="shared" si="0"/>
        <v>9</v>
      </c>
      <c r="N19" s="45">
        <f t="shared" si="0"/>
        <v>29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251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289</v>
      </c>
      <c r="C12" s="128" t="s">
        <v>69</v>
      </c>
      <c r="D12" s="129">
        <v>2000000</v>
      </c>
      <c r="E12" s="30"/>
      <c r="F12" s="45">
        <f>Puntenoverzicht!F55</f>
        <v>30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9</v>
      </c>
      <c r="L12" s="45">
        <f>Puntenoverzicht!L55</f>
        <v>11</v>
      </c>
      <c r="M12" s="45">
        <f>Puntenoverzicht!M55</f>
        <v>9</v>
      </c>
      <c r="N12" s="45">
        <f>Puntenoverzicht!N55</f>
        <v>0</v>
      </c>
      <c r="O12" s="45">
        <f>Puntenoverzicht!O55</f>
        <v>1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0</v>
      </c>
      <c r="T12" s="45">
        <f>Puntenoverzicht!T55</f>
        <v>0</v>
      </c>
      <c r="U12" s="45">
        <f>Puntenoverzicht!U55</f>
        <v>0</v>
      </c>
      <c r="V12" s="45">
        <f>Puntenoverzicht!V55</f>
        <v>0</v>
      </c>
      <c r="W12" s="45">
        <f>Puntenoverzicht!W55</f>
        <v>0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0</v>
      </c>
      <c r="AB12" s="45">
        <f>Puntenoverzicht!AB55</f>
        <v>0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20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0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321</v>
      </c>
      <c r="G19" s="46"/>
      <c r="H19" s="45">
        <f t="shared" ref="H19:AH19" si="0">SUM(H6:H16)</f>
        <v>80</v>
      </c>
      <c r="I19" s="45">
        <f t="shared" si="0"/>
        <v>39</v>
      </c>
      <c r="J19" s="45">
        <f t="shared" si="0"/>
        <v>39</v>
      </c>
      <c r="K19" s="45">
        <f t="shared" si="0"/>
        <v>41</v>
      </c>
      <c r="L19" s="45">
        <f t="shared" si="0"/>
        <v>59</v>
      </c>
      <c r="M19" s="45">
        <f t="shared" si="0"/>
        <v>23</v>
      </c>
      <c r="N19" s="45">
        <f t="shared" si="0"/>
        <v>17</v>
      </c>
      <c r="O19" s="45">
        <f t="shared" si="0"/>
        <v>23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70" zoomScaleNormal="70" workbookViewId="0">
      <selection activeCell="K1" sqref="K1"/>
    </sheetView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245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46.5" x14ac:dyDescent="0.7">
      <c r="B1" s="596" t="s">
        <v>143</v>
      </c>
      <c r="C1" s="596"/>
      <c r="D1" s="596"/>
      <c r="E1" s="596"/>
      <c r="F1" s="596"/>
      <c r="G1" s="550"/>
      <c r="H1" s="550"/>
      <c r="M1" s="170"/>
      <c r="N1" s="595" t="str">
        <f>M11</f>
        <v>Marco de Vries</v>
      </c>
      <c r="O1" s="594"/>
      <c r="P1" s="594"/>
      <c r="Q1" s="594"/>
      <c r="R1" s="594"/>
      <c r="S1" s="59"/>
    </row>
    <row r="2" spans="1:25" ht="12.75" customHeight="1" x14ac:dyDescent="0.45">
      <c r="A2" s="57"/>
      <c r="B2" s="593" t="str">
        <f>C23</f>
        <v>Dirk Jan Elema</v>
      </c>
      <c r="C2" s="594"/>
      <c r="D2" s="594"/>
      <c r="E2" s="590"/>
      <c r="F2" s="593" t="str">
        <f>F23</f>
        <v>De Kannibaal</v>
      </c>
      <c r="G2" s="594"/>
      <c r="H2" s="594"/>
      <c r="I2" s="594"/>
      <c r="L2" s="57"/>
      <c r="M2" s="575"/>
      <c r="N2" s="594"/>
      <c r="O2" s="594"/>
      <c r="P2" s="594"/>
      <c r="Q2" s="594"/>
      <c r="R2" s="594"/>
      <c r="S2" s="59"/>
      <c r="T2" s="151"/>
      <c r="U2" s="151"/>
      <c r="V2" s="151"/>
      <c r="W2" s="151"/>
    </row>
    <row r="3" spans="1:25" ht="12.75" customHeight="1" x14ac:dyDescent="0.2">
      <c r="A3" s="57"/>
      <c r="B3" s="594"/>
      <c r="C3" s="594"/>
      <c r="D3" s="594"/>
      <c r="E3" s="590"/>
      <c r="F3" s="594"/>
      <c r="G3" s="594"/>
      <c r="H3" s="594"/>
      <c r="I3" s="594"/>
      <c r="L3" s="57"/>
      <c r="M3" s="574"/>
      <c r="N3" s="594"/>
      <c r="O3" s="594"/>
      <c r="P3" s="594"/>
      <c r="Q3" s="594"/>
      <c r="R3" s="594"/>
      <c r="S3" s="59"/>
      <c r="T3" s="151"/>
      <c r="U3" s="151"/>
      <c r="V3" s="151"/>
      <c r="W3" s="151"/>
    </row>
    <row r="4" spans="1:25" ht="12.75" customHeight="1" x14ac:dyDescent="0.25">
      <c r="A4" s="57"/>
      <c r="B4" s="227"/>
      <c r="C4" s="573"/>
      <c r="D4" s="572"/>
      <c r="E4" s="572"/>
      <c r="F4" s="572"/>
      <c r="G4" s="572"/>
      <c r="H4" s="572"/>
      <c r="I4" s="571"/>
      <c r="L4" s="57"/>
      <c r="M4" s="233"/>
      <c r="N4" s="593" t="str">
        <f>O11</f>
        <v>Coootje</v>
      </c>
      <c r="O4" s="594"/>
      <c r="P4" s="594"/>
      <c r="Q4" s="594"/>
      <c r="R4" s="59"/>
      <c r="S4" s="59"/>
      <c r="T4" s="151"/>
      <c r="U4" s="151"/>
      <c r="V4" s="151"/>
      <c r="W4" s="151"/>
    </row>
    <row r="5" spans="1:25" ht="12.75" customHeight="1" x14ac:dyDescent="0.25">
      <c r="A5" s="57"/>
      <c r="B5" s="193"/>
      <c r="C5" s="70"/>
      <c r="D5" s="72"/>
      <c r="E5" s="72"/>
      <c r="F5" s="72"/>
      <c r="G5" s="72"/>
      <c r="H5" s="72"/>
      <c r="I5" s="74"/>
      <c r="L5" s="57"/>
      <c r="M5" s="233"/>
      <c r="N5" s="594"/>
      <c r="O5" s="594"/>
      <c r="P5" s="594"/>
      <c r="Q5" s="594"/>
      <c r="R5" s="59"/>
      <c r="S5" s="59"/>
      <c r="T5" s="151"/>
      <c r="U5" s="151"/>
      <c r="V5" s="151"/>
      <c r="W5" s="151"/>
    </row>
    <row r="6" spans="1:25" ht="12.75" customHeight="1" x14ac:dyDescent="0.25">
      <c r="A6" s="57"/>
      <c r="B6" s="193"/>
      <c r="C6" s="70"/>
      <c r="D6" s="72"/>
      <c r="E6" s="196" t="str">
        <f>M60</f>
        <v>Jan de Vries</v>
      </c>
      <c r="F6" s="72"/>
      <c r="G6" s="72"/>
      <c r="H6" s="72"/>
      <c r="I6" s="74"/>
      <c r="L6" s="57"/>
      <c r="M6" s="233"/>
      <c r="N6" s="233"/>
      <c r="O6" s="233"/>
      <c r="P6" s="57"/>
      <c r="Q6" s="57"/>
      <c r="R6" s="59"/>
      <c r="S6" s="59"/>
      <c r="T6" s="151"/>
      <c r="U6" s="151"/>
      <c r="V6" s="151"/>
      <c r="W6" s="151"/>
    </row>
    <row r="7" spans="1:25" ht="12.75" customHeight="1" x14ac:dyDescent="0.25">
      <c r="A7" s="57"/>
      <c r="B7" s="193"/>
      <c r="C7" s="70"/>
      <c r="D7" s="72"/>
      <c r="E7" s="72"/>
      <c r="F7" s="72"/>
      <c r="G7" s="72"/>
      <c r="H7" s="72"/>
      <c r="I7" s="74"/>
      <c r="L7" s="57"/>
      <c r="M7" s="233"/>
      <c r="N7" s="67"/>
      <c r="O7" s="576" t="s">
        <v>180</v>
      </c>
      <c r="P7" s="233" t="str">
        <f>M51</f>
        <v>Henk Kuik</v>
      </c>
      <c r="R7" s="59"/>
      <c r="S7" s="59"/>
      <c r="T7" s="151"/>
      <c r="U7" s="151"/>
      <c r="V7" s="151"/>
      <c r="W7" s="151"/>
    </row>
    <row r="8" spans="1:25" ht="12.75" customHeight="1" x14ac:dyDescent="0.25">
      <c r="A8" s="57"/>
      <c r="B8" s="193"/>
      <c r="C8" s="70"/>
      <c r="D8" s="72"/>
      <c r="E8" s="72"/>
      <c r="F8" s="72"/>
      <c r="G8" s="72"/>
      <c r="H8" s="72"/>
      <c r="I8" s="74"/>
      <c r="L8" s="57"/>
      <c r="M8" s="233"/>
      <c r="N8" s="233"/>
      <c r="O8" s="233"/>
      <c r="P8" s="57"/>
      <c r="Q8" s="57"/>
      <c r="R8" s="59"/>
      <c r="S8" s="59"/>
      <c r="T8" s="151"/>
      <c r="U8" s="151"/>
      <c r="V8" s="151"/>
      <c r="W8" s="151"/>
    </row>
    <row r="9" spans="1:25" ht="12.75" customHeight="1" x14ac:dyDescent="0.25">
      <c r="A9" s="57"/>
      <c r="B9" s="193"/>
      <c r="C9" s="70"/>
      <c r="D9" s="72"/>
      <c r="E9" s="72"/>
      <c r="F9" s="72"/>
      <c r="G9" s="72"/>
      <c r="H9" s="72"/>
      <c r="I9" s="74"/>
      <c r="L9" s="578"/>
      <c r="M9" s="591" t="s">
        <v>101</v>
      </c>
      <c r="N9" s="579"/>
      <c r="O9" s="580"/>
      <c r="P9" s="579"/>
      <c r="Q9" s="579"/>
      <c r="R9" s="581"/>
      <c r="S9" s="59"/>
      <c r="T9" s="151"/>
      <c r="U9" s="151"/>
      <c r="V9" s="151"/>
      <c r="W9" s="151"/>
    </row>
    <row r="10" spans="1:25" ht="12.75" customHeight="1" x14ac:dyDescent="0.35">
      <c r="A10" s="57"/>
      <c r="B10" s="193"/>
      <c r="C10" s="70" t="str">
        <f>M61</f>
        <v>Emiel Bos</v>
      </c>
      <c r="D10" s="70"/>
      <c r="E10" s="70"/>
      <c r="F10" s="72"/>
      <c r="G10" s="72"/>
      <c r="H10" s="72" t="str">
        <f>M63</f>
        <v>Thomas van der Veen</v>
      </c>
      <c r="I10" s="74"/>
      <c r="L10" s="582"/>
      <c r="M10" s="592"/>
      <c r="N10" s="583"/>
      <c r="O10" s="583"/>
      <c r="P10" s="584" t="s">
        <v>100</v>
      </c>
      <c r="Q10" s="585" t="s">
        <v>87</v>
      </c>
      <c r="R10" s="586"/>
      <c r="S10" s="59"/>
      <c r="T10" s="151"/>
      <c r="U10" s="151"/>
      <c r="V10" s="151"/>
      <c r="W10" s="151"/>
    </row>
    <row r="11" spans="1:25" ht="12.75" x14ac:dyDescent="0.2">
      <c r="A11" s="57"/>
      <c r="B11" s="193"/>
      <c r="C11" s="70"/>
      <c r="D11" s="72"/>
      <c r="E11" s="72" t="str">
        <f>M62</f>
        <v>Beno Hofman</v>
      </c>
      <c r="F11" s="72"/>
      <c r="G11" s="72"/>
      <c r="H11" s="72"/>
      <c r="I11" s="74"/>
      <c r="K11" s="587"/>
      <c r="L11" s="186">
        <v>1</v>
      </c>
      <c r="M11" s="191" t="s">
        <v>220</v>
      </c>
      <c r="N11" s="192">
        <f>'4'!F19</f>
        <v>365</v>
      </c>
      <c r="O11" s="191" t="s">
        <v>292</v>
      </c>
      <c r="P11" s="244">
        <v>1</v>
      </c>
      <c r="Q11" s="577">
        <f>P11-L11</f>
        <v>0</v>
      </c>
      <c r="R11" s="519">
        <v>15750000</v>
      </c>
      <c r="T11" s="151"/>
      <c r="U11" s="151"/>
      <c r="V11" s="151"/>
      <c r="W11" s="151"/>
    </row>
    <row r="12" spans="1:25" ht="12.75" customHeight="1" x14ac:dyDescent="0.2">
      <c r="A12" s="57"/>
      <c r="B12" s="193"/>
      <c r="C12" s="72"/>
      <c r="D12" s="72"/>
      <c r="E12" s="72"/>
      <c r="F12" s="72"/>
      <c r="G12" s="74"/>
      <c r="H12" s="72"/>
      <c r="I12" s="74"/>
      <c r="K12" s="587"/>
      <c r="L12" s="172">
        <v>2</v>
      </c>
      <c r="M12" s="103" t="s">
        <v>248</v>
      </c>
      <c r="N12" s="100">
        <f>'21'!F19</f>
        <v>346</v>
      </c>
      <c r="O12" s="103" t="s">
        <v>174</v>
      </c>
      <c r="P12" s="244">
        <v>2</v>
      </c>
      <c r="Q12" s="577">
        <f>P12-L12</f>
        <v>0</v>
      </c>
      <c r="R12" s="520">
        <v>15250000</v>
      </c>
      <c r="T12" s="151"/>
      <c r="U12" s="151"/>
      <c r="V12" s="151"/>
      <c r="W12" s="151"/>
    </row>
    <row r="13" spans="1:25" ht="12.75" customHeight="1" x14ac:dyDescent="0.2">
      <c r="A13" s="57"/>
      <c r="B13" s="193"/>
      <c r="C13" s="70"/>
      <c r="D13" s="72"/>
      <c r="E13" s="72"/>
      <c r="F13" s="72"/>
      <c r="G13" s="72"/>
      <c r="H13" s="72"/>
      <c r="I13" s="72"/>
      <c r="K13" s="587"/>
      <c r="L13" s="186">
        <v>3</v>
      </c>
      <c r="M13" s="103" t="s">
        <v>96</v>
      </c>
      <c r="N13" s="100">
        <f>'17'!F19</f>
        <v>340</v>
      </c>
      <c r="O13" s="103" t="s">
        <v>144</v>
      </c>
      <c r="P13" s="244">
        <v>6</v>
      </c>
      <c r="Q13" s="549">
        <f>P13-L13</f>
        <v>3</v>
      </c>
      <c r="R13" s="520">
        <v>16000000</v>
      </c>
      <c r="T13" s="151"/>
      <c r="U13" s="151"/>
      <c r="V13" s="151"/>
      <c r="W13" s="151"/>
    </row>
    <row r="14" spans="1:25" ht="12.75" x14ac:dyDescent="0.2">
      <c r="A14" s="57"/>
      <c r="B14" s="193"/>
      <c r="C14" s="72" t="str">
        <f>M64</f>
        <v>Roelof de Jong</v>
      </c>
      <c r="D14" s="72"/>
      <c r="E14" s="72"/>
      <c r="F14" s="81" t="str">
        <f>M66</f>
        <v>Gerke Reiffers</v>
      </c>
      <c r="G14" s="72"/>
      <c r="H14" s="72"/>
      <c r="I14" s="72"/>
      <c r="K14" s="242"/>
      <c r="L14" s="172">
        <v>4</v>
      </c>
      <c r="M14" s="103" t="s">
        <v>250</v>
      </c>
      <c r="N14" s="100">
        <f>'15'!F19</f>
        <v>321</v>
      </c>
      <c r="O14" s="103" t="s">
        <v>312</v>
      </c>
      <c r="P14" s="244">
        <v>9</v>
      </c>
      <c r="Q14" s="549">
        <f>P14-L14</f>
        <v>5</v>
      </c>
      <c r="R14" s="520">
        <v>16000000</v>
      </c>
      <c r="T14" s="151"/>
      <c r="U14" s="151"/>
    </row>
    <row r="15" spans="1:25" ht="12.75" customHeight="1" x14ac:dyDescent="0.2">
      <c r="A15" s="57"/>
      <c r="B15" s="193"/>
      <c r="C15" s="72"/>
      <c r="D15" s="195" t="str">
        <f>M65</f>
        <v>Jeroen Kuik</v>
      </c>
      <c r="E15" s="72"/>
      <c r="F15" s="72"/>
      <c r="G15" s="72"/>
      <c r="H15" s="196" t="str">
        <f>M67</f>
        <v>Jacob Havinga</v>
      </c>
      <c r="I15" s="74"/>
      <c r="K15" s="587"/>
      <c r="L15" s="186">
        <v>5</v>
      </c>
      <c r="M15" s="103" t="s">
        <v>131</v>
      </c>
      <c r="N15" s="100">
        <f>'40'!F19</f>
        <v>319</v>
      </c>
      <c r="O15" s="103" t="s">
        <v>356</v>
      </c>
      <c r="P15" s="244">
        <v>3</v>
      </c>
      <c r="Q15" s="234">
        <f>P15-L15</f>
        <v>-2</v>
      </c>
      <c r="R15" s="520">
        <v>15500000</v>
      </c>
      <c r="T15" s="99"/>
      <c r="U15" s="99"/>
      <c r="V15" s="241"/>
      <c r="W15" s="99"/>
      <c r="X15" s="99"/>
      <c r="Y15" s="99"/>
    </row>
    <row r="16" spans="1:25" ht="12.75" customHeight="1" x14ac:dyDescent="0.2">
      <c r="A16" s="57"/>
      <c r="B16" s="193"/>
      <c r="C16" s="72"/>
      <c r="D16" s="72"/>
      <c r="E16" s="72"/>
      <c r="F16" s="72"/>
      <c r="G16" s="72"/>
      <c r="H16" s="72"/>
      <c r="I16" s="72"/>
      <c r="K16" s="242"/>
      <c r="L16" s="172">
        <v>6</v>
      </c>
      <c r="M16" s="236" t="s">
        <v>253</v>
      </c>
      <c r="N16" s="100">
        <f>'26'!F19</f>
        <v>317</v>
      </c>
      <c r="O16" s="103" t="s">
        <v>331</v>
      </c>
      <c r="P16" s="244">
        <v>5</v>
      </c>
      <c r="Q16" s="234">
        <f>P16-L16</f>
        <v>-1</v>
      </c>
      <c r="R16" s="520">
        <v>15750000</v>
      </c>
      <c r="T16" s="99"/>
      <c r="U16" s="99"/>
      <c r="V16" s="241"/>
      <c r="W16" s="99"/>
      <c r="X16" s="99"/>
      <c r="Y16" s="99"/>
    </row>
    <row r="17" spans="1:25" ht="12.75" customHeight="1" x14ac:dyDescent="0.2">
      <c r="A17" s="57"/>
      <c r="B17" s="193"/>
      <c r="C17" s="72"/>
      <c r="D17" s="72"/>
      <c r="E17" s="81"/>
      <c r="F17" s="72"/>
      <c r="G17" s="72"/>
      <c r="H17" s="72"/>
      <c r="I17" s="74"/>
      <c r="K17" s="242"/>
      <c r="L17" s="186">
        <v>7</v>
      </c>
      <c r="M17" s="103" t="s">
        <v>130</v>
      </c>
      <c r="N17" s="100">
        <f>'30'!F19</f>
        <v>314</v>
      </c>
      <c r="O17" s="103" t="s">
        <v>164</v>
      </c>
      <c r="P17" s="244">
        <v>4</v>
      </c>
      <c r="Q17" s="234">
        <f>P17-L17</f>
        <v>-3</v>
      </c>
      <c r="R17" s="520">
        <v>15500000</v>
      </c>
      <c r="T17" s="99"/>
      <c r="U17" s="99"/>
      <c r="V17" s="241"/>
      <c r="W17" s="99"/>
      <c r="X17" s="99"/>
      <c r="Y17" s="99"/>
    </row>
    <row r="18" spans="1:25" ht="12.75" customHeight="1" x14ac:dyDescent="0.2">
      <c r="A18" s="57"/>
      <c r="B18" s="193"/>
      <c r="C18" s="72" t="str">
        <f>M68</f>
        <v>Eline de Preter</v>
      </c>
      <c r="D18" s="76"/>
      <c r="E18" s="74" t="str">
        <f>M69</f>
        <v>Roos Mekkering</v>
      </c>
      <c r="F18" s="76"/>
      <c r="G18" s="76"/>
      <c r="H18" s="72" t="str">
        <f>M70</f>
        <v>Danny Lüürssen</v>
      </c>
      <c r="I18" s="82"/>
      <c r="K18" s="242"/>
      <c r="L18" s="172">
        <v>8</v>
      </c>
      <c r="M18" s="103" t="s">
        <v>325</v>
      </c>
      <c r="N18" s="100">
        <f>'23'!F19</f>
        <v>314</v>
      </c>
      <c r="O18" s="103" t="s">
        <v>326</v>
      </c>
      <c r="P18" s="244">
        <v>8</v>
      </c>
      <c r="Q18" s="548">
        <f>P18-L18</f>
        <v>0</v>
      </c>
      <c r="R18" s="520">
        <v>16000000</v>
      </c>
      <c r="T18" s="99"/>
      <c r="U18" s="99"/>
      <c r="V18" s="241"/>
      <c r="W18" s="99"/>
      <c r="X18" s="99"/>
      <c r="Y18" s="99"/>
    </row>
    <row r="19" spans="1:25" ht="12.75" customHeight="1" x14ac:dyDescent="0.2">
      <c r="A19" s="57"/>
      <c r="B19" s="82"/>
      <c r="C19" s="82"/>
      <c r="D19" s="82"/>
      <c r="E19" s="82"/>
      <c r="F19" s="82"/>
      <c r="G19" s="82"/>
      <c r="H19" s="82"/>
      <c r="I19" s="82"/>
      <c r="K19" s="587"/>
      <c r="L19" s="186">
        <v>9</v>
      </c>
      <c r="M19" s="103" t="s">
        <v>279</v>
      </c>
      <c r="N19" s="100">
        <f>'12'!F19</f>
        <v>305</v>
      </c>
      <c r="O19" s="103" t="s">
        <v>306</v>
      </c>
      <c r="P19" s="244">
        <v>7</v>
      </c>
      <c r="Q19" s="234">
        <f>P19-L19</f>
        <v>-2</v>
      </c>
      <c r="R19" s="520">
        <v>15750000</v>
      </c>
      <c r="T19" s="99"/>
      <c r="U19" s="99"/>
      <c r="V19" s="241"/>
      <c r="W19" s="99"/>
      <c r="X19" s="99"/>
      <c r="Y19" s="99"/>
    </row>
    <row r="20" spans="1:25" ht="12.75" customHeight="1" x14ac:dyDescent="0.2">
      <c r="A20" s="57"/>
      <c r="B20" s="231"/>
      <c r="C20" s="231"/>
      <c r="D20" s="231"/>
      <c r="E20" s="231"/>
      <c r="F20" s="231"/>
      <c r="G20" s="231"/>
      <c r="H20" s="231"/>
      <c r="I20" s="231"/>
      <c r="K20" s="587"/>
      <c r="L20" s="172">
        <v>10</v>
      </c>
      <c r="M20" s="103" t="s">
        <v>110</v>
      </c>
      <c r="N20" s="100">
        <f>'35'!F19</f>
        <v>299</v>
      </c>
      <c r="O20" s="103" t="s">
        <v>345</v>
      </c>
      <c r="P20" s="244">
        <v>11</v>
      </c>
      <c r="Q20" s="549">
        <f>P20-L20</f>
        <v>1</v>
      </c>
      <c r="R20" s="520">
        <v>15000000</v>
      </c>
      <c r="T20" s="99"/>
      <c r="U20" s="99"/>
      <c r="V20" s="241"/>
      <c r="W20" s="99"/>
      <c r="X20" s="99"/>
      <c r="Y20" s="99"/>
    </row>
    <row r="21" spans="1:25" ht="12.75" customHeight="1" x14ac:dyDescent="0.2">
      <c r="A21" s="57"/>
      <c r="B21" s="552"/>
      <c r="C21" s="553"/>
      <c r="D21" s="554"/>
      <c r="E21" s="555"/>
      <c r="F21" s="553"/>
      <c r="G21" s="554"/>
      <c r="H21" s="554"/>
      <c r="I21" s="556"/>
      <c r="K21" s="587"/>
      <c r="L21" s="186">
        <v>11</v>
      </c>
      <c r="M21" s="103" t="s">
        <v>234</v>
      </c>
      <c r="N21" s="100">
        <f>'36'!F19</f>
        <v>299</v>
      </c>
      <c r="O21" s="103" t="s">
        <v>346</v>
      </c>
      <c r="P21" s="244">
        <v>10</v>
      </c>
      <c r="Q21" s="234">
        <f>P21-L21</f>
        <v>-1</v>
      </c>
      <c r="R21" s="520">
        <v>15250000</v>
      </c>
      <c r="T21" s="99"/>
      <c r="U21" s="99"/>
      <c r="V21" s="241"/>
      <c r="W21" s="99"/>
      <c r="X21" s="99"/>
      <c r="Y21" s="99"/>
    </row>
    <row r="22" spans="1:25" ht="12.75" customHeight="1" x14ac:dyDescent="0.3">
      <c r="A22" s="57"/>
      <c r="B22" s="557"/>
      <c r="C22" s="562" t="s">
        <v>92</v>
      </c>
      <c r="D22" s="559"/>
      <c r="E22" s="560"/>
      <c r="F22" s="558"/>
      <c r="G22" s="559"/>
      <c r="H22" s="559"/>
      <c r="I22" s="561"/>
      <c r="K22" s="242"/>
      <c r="L22" s="172">
        <v>12</v>
      </c>
      <c r="M22" s="103" t="s">
        <v>246</v>
      </c>
      <c r="N22" s="100">
        <f>'6'!F19</f>
        <v>287</v>
      </c>
      <c r="O22" s="103" t="s">
        <v>295</v>
      </c>
      <c r="P22" s="244">
        <v>20</v>
      </c>
      <c r="Q22" s="549">
        <f>P22-L22</f>
        <v>8</v>
      </c>
      <c r="R22" s="520">
        <v>16000000</v>
      </c>
      <c r="T22" s="99"/>
      <c r="U22" s="99"/>
      <c r="V22" s="241"/>
      <c r="W22" s="99"/>
      <c r="X22" s="99"/>
      <c r="Y22" s="99"/>
    </row>
    <row r="23" spans="1:25" ht="12.75" customHeight="1" x14ac:dyDescent="0.2">
      <c r="A23" s="57"/>
      <c r="B23" s="230">
        <v>1</v>
      </c>
      <c r="C23" s="235" t="str">
        <f>'21'!C1</f>
        <v>Dirk Jan Elema</v>
      </c>
      <c r="D23" s="239"/>
      <c r="E23" s="192">
        <f>'21'!O19</f>
        <v>27</v>
      </c>
      <c r="F23" s="235" t="str">
        <f>'21'!C2</f>
        <v>De Kannibaal</v>
      </c>
      <c r="G23" s="238"/>
      <c r="H23" s="239"/>
      <c r="I23" s="551">
        <f>'21'!D19</f>
        <v>15250000</v>
      </c>
      <c r="K23" s="587"/>
      <c r="L23" s="186">
        <v>13</v>
      </c>
      <c r="M23" s="103" t="s">
        <v>341</v>
      </c>
      <c r="N23" s="100">
        <f>'34'!F19</f>
        <v>286</v>
      </c>
      <c r="O23" s="103" t="s">
        <v>342</v>
      </c>
      <c r="P23" s="244">
        <v>12</v>
      </c>
      <c r="Q23" s="234">
        <f>P23-L23</f>
        <v>-1</v>
      </c>
      <c r="R23" s="520">
        <v>16000000</v>
      </c>
      <c r="T23" s="99"/>
      <c r="U23" s="99"/>
      <c r="V23" s="241"/>
      <c r="W23" s="99"/>
      <c r="X23" s="99"/>
      <c r="Y23" s="99"/>
    </row>
    <row r="24" spans="1:25" ht="12.75" customHeight="1" x14ac:dyDescent="0.2">
      <c r="A24" s="57"/>
      <c r="B24" s="176">
        <v>2</v>
      </c>
      <c r="C24" s="236" t="str">
        <f>'17'!C1</f>
        <v>Jan-Willem Brontsema</v>
      </c>
      <c r="D24" s="237"/>
      <c r="E24" s="192">
        <f>'17'!O19</f>
        <v>27</v>
      </c>
      <c r="F24" s="236" t="str">
        <f>'17'!C2</f>
        <v>Equipo Juan-Guillermo</v>
      </c>
      <c r="G24" s="238"/>
      <c r="H24" s="239"/>
      <c r="I24" s="526">
        <f>'17'!D19</f>
        <v>16000000</v>
      </c>
      <c r="K24" s="587"/>
      <c r="L24" s="172">
        <v>14</v>
      </c>
      <c r="M24" s="103" t="s">
        <v>113</v>
      </c>
      <c r="N24" s="100">
        <f>'20'!F19</f>
        <v>282</v>
      </c>
      <c r="O24" s="103" t="s">
        <v>321</v>
      </c>
      <c r="P24" s="244">
        <v>14</v>
      </c>
      <c r="Q24" s="548">
        <f>P24-L24</f>
        <v>0</v>
      </c>
      <c r="R24" s="520">
        <v>15750000</v>
      </c>
      <c r="T24" s="99"/>
      <c r="U24" s="99"/>
      <c r="V24" s="241"/>
      <c r="W24" s="99"/>
      <c r="X24" s="99"/>
      <c r="Y24" s="99"/>
    </row>
    <row r="25" spans="1:25" ht="12.75" customHeight="1" x14ac:dyDescent="0.2">
      <c r="A25" s="57"/>
      <c r="B25" s="176">
        <v>3</v>
      </c>
      <c r="C25" s="236" t="str">
        <f>'6'!C1</f>
        <v>Emiel Bos</v>
      </c>
      <c r="D25" s="237"/>
      <c r="E25" s="192">
        <f>'6'!O19</f>
        <v>26</v>
      </c>
      <c r="F25" s="236" t="str">
        <f>'6'!C2</f>
        <v>Estévez Calcio</v>
      </c>
      <c r="G25" s="238"/>
      <c r="H25" s="239"/>
      <c r="I25" s="526">
        <f>'6'!D19</f>
        <v>16000000</v>
      </c>
      <c r="K25" s="587"/>
      <c r="L25" s="186">
        <v>15</v>
      </c>
      <c r="M25" s="103" t="s">
        <v>132</v>
      </c>
      <c r="N25" s="100">
        <f>'33'!F19</f>
        <v>281</v>
      </c>
      <c r="O25" s="103" t="s">
        <v>340</v>
      </c>
      <c r="P25" s="244">
        <v>13</v>
      </c>
      <c r="Q25" s="234">
        <f>P25-L25</f>
        <v>-2</v>
      </c>
      <c r="R25" s="520">
        <v>16000000</v>
      </c>
      <c r="T25" s="99"/>
      <c r="U25" s="99"/>
      <c r="V25" s="241"/>
      <c r="W25" s="99"/>
      <c r="X25" s="99"/>
      <c r="Y25" s="99"/>
    </row>
    <row r="26" spans="1:25" ht="12.75" customHeight="1" x14ac:dyDescent="0.2">
      <c r="A26" s="57"/>
      <c r="B26" s="176">
        <v>4</v>
      </c>
      <c r="C26" s="236" t="str">
        <f>'2'!C1</f>
        <v>Jan van Hell</v>
      </c>
      <c r="D26" s="237"/>
      <c r="E26" s="192">
        <f>'2'!O19</f>
        <v>24</v>
      </c>
      <c r="F26" s="236" t="str">
        <f>'2'!C2</f>
        <v>Hellrangers</v>
      </c>
      <c r="G26" s="238"/>
      <c r="H26" s="239"/>
      <c r="I26" s="526">
        <f>'2'!D19</f>
        <v>16000000</v>
      </c>
      <c r="K26" s="587"/>
      <c r="L26" s="172">
        <v>16</v>
      </c>
      <c r="M26" s="103" t="s">
        <v>336</v>
      </c>
      <c r="N26" s="100">
        <f>'31'!F19</f>
        <v>276</v>
      </c>
      <c r="O26" s="103" t="s">
        <v>337</v>
      </c>
      <c r="P26" s="244">
        <v>21</v>
      </c>
      <c r="Q26" s="549">
        <f>P26-L26</f>
        <v>5</v>
      </c>
      <c r="R26" s="520">
        <v>16000000</v>
      </c>
      <c r="T26" s="99"/>
      <c r="U26" s="99"/>
      <c r="V26" s="241"/>
      <c r="W26" s="99"/>
      <c r="X26" s="99"/>
      <c r="Y26" s="99"/>
    </row>
    <row r="27" spans="1:25" ht="12.75" customHeight="1" x14ac:dyDescent="0.2">
      <c r="A27" s="57"/>
      <c r="B27" s="176">
        <v>5</v>
      </c>
      <c r="C27" s="236" t="str">
        <f>'15'!C1</f>
        <v>Danny Luurssen</v>
      </c>
      <c r="D27" s="237"/>
      <c r="E27" s="192">
        <f>'15'!O19</f>
        <v>23</v>
      </c>
      <c r="F27" s="236" t="str">
        <f>'15'!C2</f>
        <v>Floda FC</v>
      </c>
      <c r="G27" s="238"/>
      <c r="H27" s="239"/>
      <c r="I27" s="526">
        <f>'15'!D19</f>
        <v>16000000</v>
      </c>
      <c r="K27" s="242"/>
      <c r="L27" s="186">
        <v>17</v>
      </c>
      <c r="M27" s="103" t="s">
        <v>235</v>
      </c>
      <c r="N27" s="100">
        <f>'27'!F19</f>
        <v>272</v>
      </c>
      <c r="O27" s="103" t="s">
        <v>236</v>
      </c>
      <c r="P27" s="244">
        <v>19</v>
      </c>
      <c r="Q27" s="549">
        <f>P27-L27</f>
        <v>2</v>
      </c>
      <c r="R27" s="520">
        <v>15500000</v>
      </c>
      <c r="T27" s="99"/>
      <c r="U27" s="99"/>
      <c r="V27" s="241"/>
      <c r="W27" s="99"/>
      <c r="X27" s="99"/>
      <c r="Y27" s="99"/>
    </row>
    <row r="28" spans="1:25" ht="12.75" customHeight="1" x14ac:dyDescent="0.2">
      <c r="A28" s="57"/>
      <c r="B28" s="176">
        <v>6</v>
      </c>
      <c r="C28" s="236" t="str">
        <f>'31'!C1</f>
        <v>Jan en Ciska de Vries</v>
      </c>
      <c r="D28" s="237"/>
      <c r="E28" s="192">
        <f>'31'!O19</f>
        <v>18</v>
      </c>
      <c r="F28" s="236" t="str">
        <f>'31'!C2</f>
        <v>Toppers</v>
      </c>
      <c r="G28" s="238"/>
      <c r="H28" s="239"/>
      <c r="I28" s="526">
        <f>'30'!D19</f>
        <v>16000000</v>
      </c>
      <c r="K28" s="587"/>
      <c r="L28" s="172">
        <v>18</v>
      </c>
      <c r="M28" s="103" t="s">
        <v>230</v>
      </c>
      <c r="N28" s="100">
        <f>'14'!F19</f>
        <v>271</v>
      </c>
      <c r="O28" s="103" t="s">
        <v>310</v>
      </c>
      <c r="P28" s="244">
        <v>15</v>
      </c>
      <c r="Q28" s="234">
        <f>P28-L28</f>
        <v>-3</v>
      </c>
      <c r="R28" s="520">
        <v>16000000</v>
      </c>
      <c r="T28" s="99"/>
      <c r="U28" s="99"/>
      <c r="V28" s="241"/>
      <c r="W28" s="99"/>
      <c r="X28" s="99"/>
      <c r="Y28" s="99"/>
    </row>
    <row r="29" spans="1:25" ht="12.75" customHeight="1" x14ac:dyDescent="0.2">
      <c r="A29" s="57"/>
      <c r="B29" s="176">
        <v>7</v>
      </c>
      <c r="C29" s="236" t="str">
        <f>'28'!C1</f>
        <v>Roelof de Jong</v>
      </c>
      <c r="D29" s="237"/>
      <c r="E29" s="192">
        <f>'28'!O19</f>
        <v>15</v>
      </c>
      <c r="F29" s="236" t="str">
        <f>'28'!C2</f>
        <v>Exploited Barmy Army</v>
      </c>
      <c r="G29" s="238"/>
      <c r="H29" s="239"/>
      <c r="I29" s="526">
        <f>'27'!D19</f>
        <v>15750000</v>
      </c>
      <c r="K29" s="587"/>
      <c r="L29" s="186">
        <v>19</v>
      </c>
      <c r="M29" s="103" t="s">
        <v>322</v>
      </c>
      <c r="N29" s="100">
        <f>'22'!F19</f>
        <v>268</v>
      </c>
      <c r="O29" s="103" t="s">
        <v>323</v>
      </c>
      <c r="P29" s="244">
        <v>18</v>
      </c>
      <c r="Q29" s="234">
        <f>P29-L29</f>
        <v>-1</v>
      </c>
      <c r="R29" s="520">
        <v>15250000</v>
      </c>
      <c r="T29" s="99"/>
      <c r="U29" s="99"/>
      <c r="V29" s="241"/>
      <c r="W29" s="99"/>
      <c r="X29" s="99"/>
      <c r="Y29" s="99"/>
    </row>
    <row r="30" spans="1:25" ht="12.75" customHeight="1" x14ac:dyDescent="0.2">
      <c r="A30" s="57"/>
      <c r="B30" s="176">
        <v>8</v>
      </c>
      <c r="C30" s="236" t="str">
        <f>'41'!C1</f>
        <v>Harry Pijper</v>
      </c>
      <c r="D30" s="237"/>
      <c r="E30" s="192">
        <f>'41'!O19</f>
        <v>15</v>
      </c>
      <c r="F30" s="236" t="str">
        <f>'41'!C2</f>
        <v>Harry`s dreamteam</v>
      </c>
      <c r="G30" s="238"/>
      <c r="H30" s="239"/>
      <c r="I30" s="526">
        <f>'41'!D19</f>
        <v>16000000</v>
      </c>
      <c r="K30" s="242"/>
      <c r="L30" s="172">
        <v>20</v>
      </c>
      <c r="M30" s="103" t="s">
        <v>240</v>
      </c>
      <c r="N30" s="100">
        <f>'24'!F19</f>
        <v>267</v>
      </c>
      <c r="O30" s="103" t="s">
        <v>328</v>
      </c>
      <c r="P30" s="244">
        <v>17</v>
      </c>
      <c r="Q30" s="234">
        <f>P30-L30</f>
        <v>-3</v>
      </c>
      <c r="R30" s="520">
        <v>15000000</v>
      </c>
      <c r="T30" s="99"/>
      <c r="U30" s="99"/>
      <c r="V30" s="241"/>
      <c r="W30" s="99"/>
      <c r="X30" s="99"/>
      <c r="Y30" s="99"/>
    </row>
    <row r="31" spans="1:25" ht="13.5" customHeight="1" x14ac:dyDescent="0.2">
      <c r="A31" s="57"/>
      <c r="B31" s="176">
        <v>9</v>
      </c>
      <c r="C31" s="236" t="str">
        <f>'27'!C1</f>
        <v>Thom Winkel</v>
      </c>
      <c r="D31" s="237"/>
      <c r="E31" s="192">
        <f>'27'!O19</f>
        <v>11</v>
      </c>
      <c r="F31" s="236" t="str">
        <f>'27'!C2</f>
        <v>FC Blinde Vink</v>
      </c>
      <c r="G31" s="238"/>
      <c r="H31" s="239"/>
      <c r="I31" s="526">
        <f>'26'!D19</f>
        <v>15500000</v>
      </c>
      <c r="K31" s="587"/>
      <c r="L31" s="186">
        <v>21</v>
      </c>
      <c r="M31" s="103" t="s">
        <v>349</v>
      </c>
      <c r="N31" s="100">
        <f>'38'!F19</f>
        <v>264</v>
      </c>
      <c r="O31" s="103" t="s">
        <v>350</v>
      </c>
      <c r="P31" s="244">
        <v>16</v>
      </c>
      <c r="Q31" s="234">
        <f>P31-L31</f>
        <v>-5</v>
      </c>
      <c r="R31" s="520">
        <v>15000000</v>
      </c>
      <c r="T31" s="99"/>
      <c r="U31" s="99"/>
      <c r="V31" s="241"/>
      <c r="W31" s="99"/>
      <c r="Y31" s="99"/>
    </row>
    <row r="32" spans="1:25" ht="12.75" customHeight="1" x14ac:dyDescent="0.2">
      <c r="A32" s="57"/>
      <c r="B32" s="176">
        <v>10</v>
      </c>
      <c r="C32" s="236" t="str">
        <f>'5'!C1</f>
        <v>Bé van der Laan</v>
      </c>
      <c r="D32" s="237"/>
      <c r="E32" s="192">
        <f>'5'!O19</f>
        <v>11</v>
      </c>
      <c r="F32" s="236" t="str">
        <f>'5'!C2</f>
        <v>Westeremder Boys</v>
      </c>
      <c r="G32" s="238"/>
      <c r="H32" s="239"/>
      <c r="I32" s="526">
        <f>'5'!D19</f>
        <v>16000000</v>
      </c>
      <c r="J32" s="57"/>
      <c r="K32" s="242"/>
      <c r="L32" s="172">
        <v>22</v>
      </c>
      <c r="M32" s="103" t="s">
        <v>119</v>
      </c>
      <c r="N32" s="100">
        <f>'25'!F19</f>
        <v>257</v>
      </c>
      <c r="O32" s="103" t="s">
        <v>330</v>
      </c>
      <c r="P32" s="244">
        <v>22</v>
      </c>
      <c r="Q32" s="548">
        <f>P32-L32</f>
        <v>0</v>
      </c>
      <c r="R32" s="520">
        <v>16000000</v>
      </c>
      <c r="T32" s="99"/>
      <c r="U32" s="99"/>
      <c r="V32" s="241"/>
      <c r="W32" s="99"/>
      <c r="X32" s="99"/>
      <c r="Y32" s="99"/>
    </row>
    <row r="33" spans="1:25" ht="12.75" customHeight="1" x14ac:dyDescent="0.2">
      <c r="A33" s="231"/>
      <c r="B33" s="176">
        <v>11</v>
      </c>
      <c r="C33" s="236" t="str">
        <f>'11'!C1</f>
        <v>Erik Winkel</v>
      </c>
      <c r="D33" s="237"/>
      <c r="E33" s="192">
        <f>'11'!O19</f>
        <v>10</v>
      </c>
      <c r="F33" s="236" t="str">
        <f>'11'!C2</f>
        <v>Altied Boet'nspul</v>
      </c>
      <c r="G33" s="238"/>
      <c r="H33" s="239"/>
      <c r="I33" s="526">
        <f>'11'!D19</f>
        <v>15000000</v>
      </c>
      <c r="J33" s="57"/>
      <c r="K33" s="242"/>
      <c r="L33" s="186">
        <v>23</v>
      </c>
      <c r="M33" s="103" t="s">
        <v>11</v>
      </c>
      <c r="N33" s="100">
        <f>'18'!F19</f>
        <v>252</v>
      </c>
      <c r="O33" s="103" t="s">
        <v>317</v>
      </c>
      <c r="P33" s="244">
        <v>23</v>
      </c>
      <c r="Q33" s="548">
        <f>P33-L33</f>
        <v>0</v>
      </c>
      <c r="R33" s="520">
        <v>16000000</v>
      </c>
      <c r="T33" s="99"/>
      <c r="U33" s="99"/>
      <c r="V33" s="241"/>
      <c r="W33" s="99"/>
      <c r="X33" s="99"/>
      <c r="Y33" s="99"/>
    </row>
    <row r="34" spans="1:25" ht="12.75" customHeight="1" x14ac:dyDescent="0.2">
      <c r="A34" s="231"/>
      <c r="B34" s="176">
        <v>12</v>
      </c>
      <c r="C34" s="236" t="str">
        <f>'35'!C1</f>
        <v>Manfred Munters</v>
      </c>
      <c r="D34" s="237"/>
      <c r="E34" s="192">
        <f>'35'!O19</f>
        <v>10</v>
      </c>
      <c r="F34" s="236" t="str">
        <f>'35'!C2</f>
        <v>Manfred Mann</v>
      </c>
      <c r="G34" s="238"/>
      <c r="H34" s="239"/>
      <c r="I34" s="526">
        <f>'34'!D19</f>
        <v>15000000</v>
      </c>
      <c r="J34" s="231"/>
      <c r="K34" s="242"/>
      <c r="L34" s="172">
        <v>24</v>
      </c>
      <c r="M34" s="103" t="s">
        <v>12</v>
      </c>
      <c r="N34" s="100">
        <f>'7'!F19</f>
        <v>243</v>
      </c>
      <c r="O34" s="103" t="s">
        <v>297</v>
      </c>
      <c r="P34" s="244">
        <v>25</v>
      </c>
      <c r="Q34" s="549">
        <f>P34-L34</f>
        <v>1</v>
      </c>
      <c r="R34" s="520">
        <v>15750000</v>
      </c>
      <c r="T34" s="99"/>
      <c r="U34" s="99"/>
      <c r="V34" s="241"/>
      <c r="W34" s="99"/>
      <c r="X34" s="99"/>
      <c r="Y34" s="99"/>
    </row>
    <row r="35" spans="1:25" ht="12.75" customHeight="1" x14ac:dyDescent="0.2">
      <c r="A35" s="231"/>
      <c r="B35" s="176">
        <v>13</v>
      </c>
      <c r="C35" s="236" t="str">
        <f>'4'!C1</f>
        <v>Marco de Vries</v>
      </c>
      <c r="D35" s="237"/>
      <c r="E35" s="192">
        <f>'4'!O19</f>
        <v>10</v>
      </c>
      <c r="F35" s="236" t="str">
        <f>'4'!C2</f>
        <v>Coootje</v>
      </c>
      <c r="G35" s="238"/>
      <c r="H35" s="239"/>
      <c r="I35" s="526">
        <f>'4'!D19</f>
        <v>15750000</v>
      </c>
      <c r="J35" s="231"/>
      <c r="K35" s="587"/>
      <c r="L35" s="186">
        <v>25</v>
      </c>
      <c r="M35" s="103" t="s">
        <v>351</v>
      </c>
      <c r="N35" s="100">
        <f>'39'!F19</f>
        <v>240</v>
      </c>
      <c r="O35" s="103" t="s">
        <v>352</v>
      </c>
      <c r="P35" s="244">
        <v>27</v>
      </c>
      <c r="Q35" s="549">
        <f>P35-L35</f>
        <v>2</v>
      </c>
      <c r="R35" s="520">
        <v>16000000</v>
      </c>
      <c r="T35" s="99"/>
      <c r="U35" s="99"/>
      <c r="V35" s="241"/>
      <c r="W35" s="99"/>
      <c r="X35" s="99"/>
      <c r="Y35" s="99"/>
    </row>
    <row r="36" spans="1:25" ht="12.75" customHeight="1" x14ac:dyDescent="0.2">
      <c r="A36" s="231"/>
      <c r="B36" s="176">
        <v>14</v>
      </c>
      <c r="C36" s="236" t="str">
        <f>'10'!C1</f>
        <v>Ruud Kuizenga</v>
      </c>
      <c r="D36" s="237"/>
      <c r="E36" s="192">
        <f>'10'!O19</f>
        <v>10</v>
      </c>
      <c r="F36" s="236" t="str">
        <f>'10'!C2</f>
        <v>Kuis FC</v>
      </c>
      <c r="G36" s="238"/>
      <c r="H36" s="239"/>
      <c r="I36" s="526">
        <f>'10'!D19</f>
        <v>15750000</v>
      </c>
      <c r="J36" s="231"/>
      <c r="K36" s="587"/>
      <c r="L36" s="172">
        <v>26</v>
      </c>
      <c r="M36" s="191" t="s">
        <v>114</v>
      </c>
      <c r="N36" s="100">
        <f>'41'!F19</f>
        <v>237</v>
      </c>
      <c r="O36" s="103" t="s">
        <v>359</v>
      </c>
      <c r="P36" s="244">
        <v>30</v>
      </c>
      <c r="Q36" s="549">
        <f>P36-L36</f>
        <v>4</v>
      </c>
      <c r="R36" s="520">
        <v>16000000</v>
      </c>
      <c r="T36" s="99"/>
      <c r="U36" s="99"/>
      <c r="V36" s="241"/>
      <c r="W36" s="99"/>
      <c r="X36" s="99"/>
      <c r="Y36" s="99"/>
    </row>
    <row r="37" spans="1:25" ht="12.75" customHeight="1" x14ac:dyDescent="0.2">
      <c r="A37" s="231"/>
      <c r="B37" s="176">
        <v>15</v>
      </c>
      <c r="C37" s="236" t="str">
        <f>'25'!C1</f>
        <v>Egbert Brontsema</v>
      </c>
      <c r="D37" s="237"/>
      <c r="E37" s="192">
        <f>'25'!O19</f>
        <v>10</v>
      </c>
      <c r="F37" s="236" t="str">
        <f>'25'!C2</f>
        <v>Fc meg</v>
      </c>
      <c r="G37" s="238"/>
      <c r="H37" s="239"/>
      <c r="I37" s="526">
        <f>'24'!D19</f>
        <v>16000000</v>
      </c>
      <c r="J37" s="231"/>
      <c r="K37" s="587"/>
      <c r="L37" s="186">
        <v>27</v>
      </c>
      <c r="M37" s="103" t="s">
        <v>261</v>
      </c>
      <c r="N37" s="100">
        <f>'37'!F19</f>
        <v>236</v>
      </c>
      <c r="O37" s="103" t="s">
        <v>360</v>
      </c>
      <c r="P37" s="244">
        <v>26</v>
      </c>
      <c r="Q37" s="234">
        <f>P37-L37</f>
        <v>-1</v>
      </c>
      <c r="R37" s="520">
        <v>16000000</v>
      </c>
      <c r="T37" s="99"/>
      <c r="U37" s="99"/>
      <c r="V37" s="241"/>
      <c r="W37" s="99"/>
      <c r="X37" s="99"/>
      <c r="Y37" s="99"/>
    </row>
    <row r="38" spans="1:25" ht="12.75" customHeight="1" x14ac:dyDescent="0.2">
      <c r="A38" s="231"/>
      <c r="B38" s="176">
        <v>16</v>
      </c>
      <c r="C38" s="236" t="str">
        <f>'19'!C1</f>
        <v>Arne Brockmöller</v>
      </c>
      <c r="D38" s="237"/>
      <c r="E38" s="192">
        <f>'19'!O19</f>
        <v>9</v>
      </c>
      <c r="F38" s="236" t="str">
        <f>'19'!C2</f>
        <v>ESEPIDG</v>
      </c>
      <c r="G38" s="238"/>
      <c r="H38" s="239"/>
      <c r="I38" s="526">
        <f>'19'!D19</f>
        <v>14250000</v>
      </c>
      <c r="J38" s="231"/>
      <c r="K38" s="587"/>
      <c r="L38" s="172">
        <v>28</v>
      </c>
      <c r="M38" s="103" t="s">
        <v>267</v>
      </c>
      <c r="N38" s="100">
        <f>'8'!F19</f>
        <v>235</v>
      </c>
      <c r="O38" s="103" t="s">
        <v>298</v>
      </c>
      <c r="P38" s="244">
        <v>24</v>
      </c>
      <c r="Q38" s="234">
        <f>P38-L38</f>
        <v>-4</v>
      </c>
      <c r="R38" s="520">
        <v>16000000</v>
      </c>
      <c r="T38" s="99"/>
      <c r="U38" s="99"/>
      <c r="V38" s="241"/>
      <c r="W38" s="99"/>
      <c r="X38" s="99"/>
      <c r="Y38" s="99"/>
    </row>
    <row r="39" spans="1:25" ht="12.75" customHeight="1" x14ac:dyDescent="0.2">
      <c r="A39" s="231"/>
      <c r="B39" s="176">
        <v>17</v>
      </c>
      <c r="C39" s="236" t="str">
        <f>'7'!C1</f>
        <v>Roderik van der Werff</v>
      </c>
      <c r="D39" s="237"/>
      <c r="E39" s="192">
        <f>'7'!O19</f>
        <v>9</v>
      </c>
      <c r="F39" s="236" t="str">
        <f>'7'!C2</f>
        <v>FC The Red Victory</v>
      </c>
      <c r="G39" s="238"/>
      <c r="H39" s="239"/>
      <c r="I39" s="526">
        <f>'7'!D19</f>
        <v>15750000</v>
      </c>
      <c r="J39" s="231"/>
      <c r="K39" s="587"/>
      <c r="L39" s="186">
        <v>29</v>
      </c>
      <c r="M39" s="103" t="s">
        <v>216</v>
      </c>
      <c r="N39" s="100">
        <f>'5'!F19</f>
        <v>234</v>
      </c>
      <c r="O39" s="103" t="s">
        <v>192</v>
      </c>
      <c r="P39" s="244">
        <v>29</v>
      </c>
      <c r="Q39" s="548">
        <f>P39-L39</f>
        <v>0</v>
      </c>
      <c r="R39" s="520">
        <v>16000000</v>
      </c>
      <c r="T39" s="99"/>
      <c r="U39" s="99"/>
      <c r="V39" s="241"/>
      <c r="W39" s="99"/>
      <c r="X39" s="99"/>
      <c r="Y39" s="99"/>
    </row>
    <row r="40" spans="1:25" ht="12.75" customHeight="1" x14ac:dyDescent="0.2">
      <c r="A40" s="231"/>
      <c r="B40" s="176">
        <v>18</v>
      </c>
      <c r="C40" s="236" t="str">
        <f>'23'!C1</f>
        <v>Ruben en Esmee van Oostrum</v>
      </c>
      <c r="D40" s="237"/>
      <c r="E40" s="192">
        <f>'23'!O19</f>
        <v>9</v>
      </c>
      <c r="F40" s="236" t="str">
        <f>'23'!C2</f>
        <v>Net Niet!!!</v>
      </c>
      <c r="G40" s="238"/>
      <c r="H40" s="239"/>
      <c r="I40" s="526">
        <f>'22'!D19</f>
        <v>16000000</v>
      </c>
      <c r="J40" s="231"/>
      <c r="K40" s="242"/>
      <c r="L40" s="172">
        <v>30</v>
      </c>
      <c r="M40" s="103" t="s">
        <v>223</v>
      </c>
      <c r="N40" s="100">
        <f>'19'!F19</f>
        <v>233</v>
      </c>
      <c r="O40" s="103" t="s">
        <v>319</v>
      </c>
      <c r="P40" s="244">
        <v>28</v>
      </c>
      <c r="Q40" s="234">
        <f>P40-L40</f>
        <v>-2</v>
      </c>
      <c r="R40" s="520">
        <v>14250000</v>
      </c>
      <c r="T40" s="99"/>
      <c r="U40" s="99"/>
      <c r="V40" s="241"/>
      <c r="W40" s="99"/>
      <c r="X40" s="99"/>
      <c r="Y40" s="99"/>
    </row>
    <row r="41" spans="1:25" ht="12.75" customHeight="1" x14ac:dyDescent="0.2">
      <c r="A41" s="231"/>
      <c r="B41" s="176">
        <v>19</v>
      </c>
      <c r="C41" s="236" t="str">
        <f>'39'!C1</f>
        <v>Jaap Smit</v>
      </c>
      <c r="D41" s="237"/>
      <c r="E41" s="192">
        <f>'39'!O19</f>
        <v>8</v>
      </c>
      <c r="F41" s="236" t="str">
        <f>'39'!C2</f>
        <v>Vooruit</v>
      </c>
      <c r="G41" s="238"/>
      <c r="H41" s="239"/>
      <c r="I41" s="526">
        <f>'39'!D19</f>
        <v>16000000</v>
      </c>
      <c r="J41" s="231"/>
      <c r="K41" s="587"/>
      <c r="L41" s="186">
        <v>31</v>
      </c>
      <c r="M41" s="103" t="s">
        <v>303</v>
      </c>
      <c r="N41" s="100">
        <f>'11'!F19</f>
        <v>225</v>
      </c>
      <c r="O41" s="103" t="s">
        <v>304</v>
      </c>
      <c r="P41" s="244">
        <v>33</v>
      </c>
      <c r="Q41" s="549">
        <f>P41-L41</f>
        <v>2</v>
      </c>
      <c r="R41" s="520">
        <v>15000000</v>
      </c>
      <c r="T41" s="99"/>
      <c r="U41" s="99"/>
      <c r="V41" s="241"/>
      <c r="W41" s="99"/>
      <c r="X41" s="99"/>
      <c r="Y41" s="99"/>
    </row>
    <row r="42" spans="1:25" ht="12.75" customHeight="1" x14ac:dyDescent="0.2">
      <c r="A42" s="231"/>
      <c r="B42" s="176">
        <v>20</v>
      </c>
      <c r="C42" s="236" t="str">
        <f>'22'!C1</f>
        <v>Simon Schuil</v>
      </c>
      <c r="D42" s="237"/>
      <c r="E42" s="192">
        <f>'22'!O19</f>
        <v>7</v>
      </c>
      <c r="F42" s="236" t="str">
        <f>'22'!C2</f>
        <v>De relatief onbekende</v>
      </c>
      <c r="G42" s="238"/>
      <c r="H42" s="239"/>
      <c r="I42" s="526">
        <f>'21'!D19</f>
        <v>15250000</v>
      </c>
      <c r="J42" s="231"/>
      <c r="K42" s="587"/>
      <c r="L42" s="172">
        <v>32</v>
      </c>
      <c r="M42" s="103" t="s">
        <v>126</v>
      </c>
      <c r="N42" s="100">
        <f>'29'!F19</f>
        <v>223</v>
      </c>
      <c r="O42" s="103" t="s">
        <v>335</v>
      </c>
      <c r="P42" s="244">
        <v>31</v>
      </c>
      <c r="Q42" s="234">
        <f>P42-L42</f>
        <v>-1</v>
      </c>
      <c r="R42" s="520">
        <v>16000000</v>
      </c>
      <c r="T42" s="99"/>
      <c r="U42" s="99"/>
      <c r="V42" s="241"/>
      <c r="W42" s="99"/>
      <c r="X42" s="99"/>
      <c r="Y42" s="99"/>
    </row>
    <row r="43" spans="1:25" ht="12.75" customHeight="1" x14ac:dyDescent="0.2">
      <c r="A43" s="231"/>
      <c r="B43" s="176">
        <v>21</v>
      </c>
      <c r="C43" s="236" t="str">
        <f>'18'!C1</f>
        <v>Menko Duisterwinkel</v>
      </c>
      <c r="D43" s="237"/>
      <c r="E43" s="192">
        <f>'18'!O19</f>
        <v>7</v>
      </c>
      <c r="F43" s="236" t="str">
        <f>'18'!C2</f>
        <v>iD</v>
      </c>
      <c r="G43" s="238"/>
      <c r="H43" s="239"/>
      <c r="I43" s="526">
        <f>'18'!D19</f>
        <v>16000000</v>
      </c>
      <c r="J43" s="231"/>
      <c r="K43" s="587"/>
      <c r="L43" s="186">
        <v>33</v>
      </c>
      <c r="M43" s="103" t="s">
        <v>231</v>
      </c>
      <c r="N43" s="100">
        <f>'13'!F19</f>
        <v>219</v>
      </c>
      <c r="O43" s="103" t="s">
        <v>308</v>
      </c>
      <c r="P43" s="244">
        <v>32</v>
      </c>
      <c r="Q43" s="234">
        <f>P43-L43</f>
        <v>-1</v>
      </c>
      <c r="R43" s="520">
        <v>16000000</v>
      </c>
      <c r="T43" s="99"/>
      <c r="U43" s="99"/>
      <c r="V43" s="241"/>
      <c r="W43" s="99"/>
      <c r="X43" s="99"/>
      <c r="Y43" s="99"/>
    </row>
    <row r="44" spans="1:25" ht="12.75" customHeight="1" x14ac:dyDescent="0.2">
      <c r="A44" s="231"/>
      <c r="B44" s="176">
        <v>22</v>
      </c>
      <c r="C44" s="236" t="str">
        <f>'32'!C1</f>
        <v>Marko vd Ploeg</v>
      </c>
      <c r="D44" s="237"/>
      <c r="E44" s="192">
        <f>'32'!O19</f>
        <v>6</v>
      </c>
      <c r="F44" s="236" t="str">
        <f>'32'!C2</f>
        <v>De Ploeg</v>
      </c>
      <c r="G44" s="238"/>
      <c r="H44" s="239"/>
      <c r="I44" s="526">
        <f>'31'!D19</f>
        <v>12500000</v>
      </c>
      <c r="J44" s="231"/>
      <c r="K44" s="587"/>
      <c r="L44" s="172">
        <v>34</v>
      </c>
      <c r="M44" s="103" t="s">
        <v>313</v>
      </c>
      <c r="N44" s="100">
        <f>'16'!F19</f>
        <v>214</v>
      </c>
      <c r="O44" s="103" t="s">
        <v>314</v>
      </c>
      <c r="P44" s="244">
        <v>35</v>
      </c>
      <c r="Q44" s="549">
        <f>P44-L44</f>
        <v>1</v>
      </c>
      <c r="R44" s="520">
        <v>15250000</v>
      </c>
      <c r="T44" s="99"/>
      <c r="U44" s="99"/>
      <c r="V44" s="241"/>
      <c r="W44" s="99"/>
      <c r="X44" s="99"/>
      <c r="Y44" s="99"/>
    </row>
    <row r="45" spans="1:25" ht="12.75" customHeight="1" x14ac:dyDescent="0.2">
      <c r="A45" s="231"/>
      <c r="B45" s="176">
        <v>23</v>
      </c>
      <c r="C45" s="236" t="str">
        <f>'24'!C1</f>
        <v>Rindert Havinga</v>
      </c>
      <c r="D45" s="237"/>
      <c r="E45" s="192">
        <f>'24'!O19</f>
        <v>6</v>
      </c>
      <c r="F45" s="236" t="str">
        <f>'24'!C2</f>
        <v>vv Arsenal</v>
      </c>
      <c r="G45" s="238"/>
      <c r="H45" s="239"/>
      <c r="I45" s="526">
        <f>'23'!D19</f>
        <v>15000000</v>
      </c>
      <c r="J45" s="231"/>
      <c r="K45" s="587"/>
      <c r="L45" s="186">
        <v>35</v>
      </c>
      <c r="M45" s="103" t="s">
        <v>300</v>
      </c>
      <c r="N45" s="100">
        <f>'9'!F19</f>
        <v>211</v>
      </c>
      <c r="O45" s="103" t="s">
        <v>301</v>
      </c>
      <c r="P45" s="244">
        <v>34</v>
      </c>
      <c r="Q45" s="234">
        <f>P45-L45</f>
        <v>-1</v>
      </c>
      <c r="R45" s="520">
        <v>14750000</v>
      </c>
      <c r="T45" s="99"/>
      <c r="U45" s="99"/>
      <c r="V45" s="241"/>
      <c r="X45" s="99"/>
      <c r="Y45" s="99"/>
    </row>
    <row r="46" spans="1:25" ht="12.75" customHeight="1" x14ac:dyDescent="0.2">
      <c r="A46" s="231"/>
      <c r="B46" s="176">
        <v>24</v>
      </c>
      <c r="C46" s="236" t="str">
        <f>'3'!C1</f>
        <v>Alderik van der Ploeg</v>
      </c>
      <c r="D46" s="237"/>
      <c r="E46" s="192">
        <f>'3'!O19</f>
        <v>6</v>
      </c>
      <c r="F46" s="236" t="str">
        <f>'3'!C2</f>
        <v>Tough Señoras y señores FC Rikkie</v>
      </c>
      <c r="G46" s="238"/>
      <c r="H46" s="239"/>
      <c r="I46" s="526">
        <f>'3'!D19</f>
        <v>15750000</v>
      </c>
      <c r="J46" s="231"/>
      <c r="K46" s="242"/>
      <c r="L46" s="172">
        <v>36</v>
      </c>
      <c r="M46" s="103" t="s">
        <v>224</v>
      </c>
      <c r="N46" s="100">
        <f>'28'!F19</f>
        <v>208</v>
      </c>
      <c r="O46" s="103" t="s">
        <v>314</v>
      </c>
      <c r="P46" s="244">
        <v>38</v>
      </c>
      <c r="Q46" s="549">
        <f>P46-L46</f>
        <v>2</v>
      </c>
      <c r="R46" s="520">
        <v>15750000</v>
      </c>
      <c r="T46" s="99"/>
      <c r="U46" s="99"/>
      <c r="V46" s="241"/>
      <c r="W46" s="99"/>
      <c r="X46" s="99"/>
      <c r="Y46" s="99"/>
    </row>
    <row r="47" spans="1:25" ht="12.75" customHeight="1" x14ac:dyDescent="0.2">
      <c r="A47" s="231"/>
      <c r="B47" s="176">
        <v>25</v>
      </c>
      <c r="C47" s="236" t="str">
        <f>'26'!C1</f>
        <v>Margrietha Havinga</v>
      </c>
      <c r="D47" s="237"/>
      <c r="E47" s="192">
        <f>'26'!O19</f>
        <v>6</v>
      </c>
      <c r="F47" s="236" t="str">
        <f>'26'!C2</f>
        <v>team 88</v>
      </c>
      <c r="G47" s="238"/>
      <c r="H47" s="239"/>
      <c r="I47" s="526">
        <f>'25'!D19</f>
        <v>15750000</v>
      </c>
      <c r="J47" s="231"/>
      <c r="K47" s="242"/>
      <c r="L47" s="186">
        <v>37</v>
      </c>
      <c r="M47" s="521" t="s">
        <v>338</v>
      </c>
      <c r="N47" s="100">
        <f>'32'!F19</f>
        <v>207</v>
      </c>
      <c r="O47" s="521" t="s">
        <v>339</v>
      </c>
      <c r="P47" s="244">
        <v>36</v>
      </c>
      <c r="Q47" s="589">
        <f>P47-L47</f>
        <v>-1</v>
      </c>
      <c r="R47" s="522">
        <v>12500000</v>
      </c>
      <c r="T47" s="99"/>
      <c r="U47" s="99"/>
      <c r="V47" s="241"/>
      <c r="W47" s="99"/>
      <c r="X47" s="99"/>
      <c r="Y47" s="99"/>
    </row>
    <row r="48" spans="1:25" ht="12.75" customHeight="1" x14ac:dyDescent="0.2">
      <c r="A48" s="231"/>
      <c r="B48" s="176">
        <v>26</v>
      </c>
      <c r="C48" s="236" t="str">
        <f>'20'!C1</f>
        <v>Jacob Havinga</v>
      </c>
      <c r="D48" s="237"/>
      <c r="E48" s="192">
        <f>'20'!O19</f>
        <v>5</v>
      </c>
      <c r="F48" s="236" t="str">
        <f>'20'!C2</f>
        <v>The Gunners</v>
      </c>
      <c r="G48" s="238"/>
      <c r="H48" s="239"/>
      <c r="I48" s="526">
        <f>'20'!D19</f>
        <v>15750000</v>
      </c>
      <c r="J48" s="231"/>
      <c r="K48" s="588"/>
      <c r="L48" s="172">
        <v>38</v>
      </c>
      <c r="M48" s="103" t="s">
        <v>13</v>
      </c>
      <c r="N48" s="100">
        <f>'3'!F19</f>
        <v>204</v>
      </c>
      <c r="O48" s="103" t="s">
        <v>291</v>
      </c>
      <c r="P48" s="244">
        <v>37</v>
      </c>
      <c r="Q48" s="234">
        <f>P48-L48</f>
        <v>-1</v>
      </c>
      <c r="R48" s="522">
        <v>15750000</v>
      </c>
      <c r="T48" s="99"/>
      <c r="U48" s="99"/>
      <c r="V48" s="241"/>
      <c r="X48" s="99"/>
      <c r="Y48" s="99"/>
    </row>
    <row r="49" spans="1:25" ht="12.75" customHeight="1" x14ac:dyDescent="0.2">
      <c r="A49" s="231"/>
      <c r="B49" s="176">
        <v>27</v>
      </c>
      <c r="C49" s="236" t="str">
        <f>'40'!C1</f>
        <v>Arjan de Vries</v>
      </c>
      <c r="D49" s="237"/>
      <c r="E49" s="192">
        <f>'40'!O19</f>
        <v>3</v>
      </c>
      <c r="F49" s="236" t="str">
        <f>'40'!C2</f>
        <v>Poar neem'n</v>
      </c>
      <c r="G49" s="238"/>
      <c r="H49" s="239"/>
      <c r="I49" s="526">
        <f>'40'!D19</f>
        <v>15500000</v>
      </c>
      <c r="J49" s="231"/>
      <c r="L49" s="186">
        <v>39</v>
      </c>
      <c r="M49" s="103" t="s">
        <v>105</v>
      </c>
      <c r="N49" s="100">
        <f>'10'!F19</f>
        <v>186</v>
      </c>
      <c r="O49" s="103" t="s">
        <v>242</v>
      </c>
      <c r="P49" s="244">
        <v>40</v>
      </c>
      <c r="Q49" s="549">
        <f>P49-L49</f>
        <v>1</v>
      </c>
      <c r="R49" s="522">
        <v>15750000</v>
      </c>
      <c r="T49" s="99"/>
      <c r="U49" s="99"/>
      <c r="V49" s="241"/>
      <c r="W49" s="99"/>
      <c r="X49" s="99"/>
      <c r="Y49" s="99"/>
    </row>
    <row r="50" spans="1:25" ht="12.75" customHeight="1" x14ac:dyDescent="0.2">
      <c r="A50" s="231"/>
      <c r="B50" s="176">
        <v>28</v>
      </c>
      <c r="C50" s="236" t="str">
        <f>'38'!C1</f>
        <v>Ellie de Vries</v>
      </c>
      <c r="D50" s="237"/>
      <c r="E50" s="192">
        <f>'38'!O19</f>
        <v>2</v>
      </c>
      <c r="F50" s="236" t="str">
        <f>'38'!C2</f>
        <v>Captures</v>
      </c>
      <c r="G50" s="238"/>
      <c r="H50" s="239"/>
      <c r="I50" s="526">
        <f>'38'!D19</f>
        <v>15000000</v>
      </c>
      <c r="J50" s="231"/>
      <c r="K50" s="588"/>
      <c r="L50" s="172">
        <v>40</v>
      </c>
      <c r="M50" s="103" t="s">
        <v>257</v>
      </c>
      <c r="N50" s="100">
        <f>'2'!F19</f>
        <v>185</v>
      </c>
      <c r="O50" s="103" t="s">
        <v>258</v>
      </c>
      <c r="P50" s="244">
        <v>41</v>
      </c>
      <c r="Q50" s="549">
        <f>P50-L50</f>
        <v>1</v>
      </c>
      <c r="R50" s="526">
        <v>16000000</v>
      </c>
      <c r="T50" s="99"/>
      <c r="U50" s="99"/>
      <c r="V50" s="241"/>
      <c r="W50" s="99"/>
      <c r="X50" s="99"/>
      <c r="Y50" s="99"/>
    </row>
    <row r="51" spans="1:25" ht="12.75" customHeight="1" x14ac:dyDescent="0.2">
      <c r="A51" s="231"/>
      <c r="B51" s="176">
        <v>29</v>
      </c>
      <c r="C51" s="236" t="str">
        <f>'36'!C1</f>
        <v>Frits Bijmolt</v>
      </c>
      <c r="D51" s="237"/>
      <c r="E51" s="192">
        <f>'36'!O19</f>
        <v>2</v>
      </c>
      <c r="F51" s="236" t="str">
        <f>'36'!C2</f>
        <v>V.V. Tjamsweer</v>
      </c>
      <c r="G51" s="238"/>
      <c r="H51" s="239"/>
      <c r="I51" s="526">
        <f>'35'!D19</f>
        <v>15250000</v>
      </c>
      <c r="J51" s="231"/>
      <c r="L51" s="186">
        <v>41</v>
      </c>
      <c r="M51" s="103" t="s">
        <v>237</v>
      </c>
      <c r="N51" s="100">
        <f>'1'!F19</f>
        <v>184</v>
      </c>
      <c r="O51" s="103" t="s">
        <v>265</v>
      </c>
      <c r="P51" s="244">
        <v>39</v>
      </c>
      <c r="Q51" s="234">
        <f>P51-L51</f>
        <v>-2</v>
      </c>
      <c r="R51" s="526">
        <v>16000000</v>
      </c>
      <c r="S51" s="59"/>
      <c r="T51" s="99"/>
      <c r="U51" s="99"/>
      <c r="V51" s="241"/>
      <c r="W51" s="99"/>
      <c r="X51" s="99"/>
      <c r="Y51" s="99"/>
    </row>
    <row r="52" spans="1:25" ht="12.75" customHeight="1" x14ac:dyDescent="0.2">
      <c r="A52" s="231"/>
      <c r="B52" s="176">
        <v>30</v>
      </c>
      <c r="C52" s="236" t="str">
        <f>'29'!C1</f>
        <v>Gert Smit</v>
      </c>
      <c r="D52" s="237"/>
      <c r="E52" s="192">
        <f>'29'!O19</f>
        <v>2</v>
      </c>
      <c r="F52" s="236" t="str">
        <f>'29'!C2</f>
        <v>mengelmoes</v>
      </c>
      <c r="G52" s="238"/>
      <c r="H52" s="239"/>
      <c r="I52" s="526">
        <f>'28'!D19</f>
        <v>16000000</v>
      </c>
      <c r="J52" s="231"/>
      <c r="L52" s="222"/>
      <c r="M52" s="224"/>
      <c r="N52" s="523"/>
      <c r="O52" s="224"/>
      <c r="P52" s="229"/>
      <c r="Q52" s="229"/>
      <c r="R52" s="226"/>
      <c r="S52" s="57"/>
      <c r="T52" s="99"/>
      <c r="U52" s="99"/>
      <c r="V52" s="241"/>
      <c r="W52" s="99"/>
      <c r="X52" s="99"/>
      <c r="Y52" s="99"/>
    </row>
    <row r="53" spans="1:25" ht="12.75" customHeight="1" x14ac:dyDescent="0.2">
      <c r="A53" s="231"/>
      <c r="B53" s="176">
        <v>31</v>
      </c>
      <c r="C53" s="236" t="str">
        <f>'37'!C1</f>
        <v>Jos Bijmolt</v>
      </c>
      <c r="D53" s="237"/>
      <c r="E53" s="192">
        <f>'37'!O19</f>
        <v>2</v>
      </c>
      <c r="F53" s="236" t="str">
        <f>'37'!C2</f>
        <v xml:space="preserve">FC De Josti's </v>
      </c>
      <c r="G53" s="238"/>
      <c r="H53" s="239"/>
      <c r="I53" s="526">
        <f>'36'!D19</f>
        <v>16000000</v>
      </c>
      <c r="J53" s="231"/>
      <c r="L53" s="222">
        <v>52</v>
      </c>
      <c r="M53" s="224"/>
      <c r="N53" s="225"/>
      <c r="O53" s="224"/>
      <c r="P53" s="228"/>
      <c r="Q53" s="229"/>
      <c r="R53" s="226"/>
      <c r="S53" s="57"/>
      <c r="T53" s="99"/>
      <c r="U53" s="99"/>
      <c r="V53" s="241"/>
      <c r="W53" s="99"/>
      <c r="X53" s="99"/>
      <c r="Y53" s="99"/>
    </row>
    <row r="54" spans="1:25" ht="12.75" customHeight="1" x14ac:dyDescent="0.2">
      <c r="A54" s="231"/>
      <c r="B54" s="176">
        <v>32</v>
      </c>
      <c r="C54" s="236" t="str">
        <f>'16'!C1</f>
        <v>Erik Smit</v>
      </c>
      <c r="D54" s="237"/>
      <c r="E54" s="192">
        <f>'16'!O19</f>
        <v>0</v>
      </c>
      <c r="F54" s="236" t="str">
        <f>'16'!C2</f>
        <v>Cocktailteam</v>
      </c>
      <c r="G54" s="238"/>
      <c r="H54" s="239"/>
      <c r="I54" s="526">
        <f>'16'!D19</f>
        <v>15250000</v>
      </c>
      <c r="J54" s="231"/>
      <c r="L54" s="222">
        <v>53</v>
      </c>
      <c r="M54" s="224"/>
      <c r="N54" s="225"/>
      <c r="O54" s="224"/>
      <c r="P54" s="228"/>
      <c r="Q54" s="229"/>
      <c r="R54" s="226"/>
      <c r="S54" s="57"/>
      <c r="T54" s="99"/>
      <c r="U54" s="99"/>
      <c r="V54" s="241"/>
      <c r="W54" s="187"/>
      <c r="X54" s="99"/>
      <c r="Y54" s="99"/>
    </row>
    <row r="55" spans="1:25" ht="12.75" customHeight="1" x14ac:dyDescent="0.2">
      <c r="A55" s="231"/>
      <c r="B55" s="176">
        <v>33</v>
      </c>
      <c r="C55" s="236" t="str">
        <f>'13'!C1</f>
        <v>Jeroen Korpershoek</v>
      </c>
      <c r="D55" s="237"/>
      <c r="E55" s="192">
        <f>'13'!O19</f>
        <v>0</v>
      </c>
      <c r="F55" s="236" t="str">
        <f>'13'!C2</f>
        <v>BV KUIPSTRA</v>
      </c>
      <c r="G55" s="238"/>
      <c r="H55" s="239"/>
      <c r="I55" s="526">
        <f>'13'!D19</f>
        <v>16000000</v>
      </c>
      <c r="J55" s="231"/>
      <c r="L55" s="34"/>
      <c r="M55" s="497" t="s">
        <v>151</v>
      </c>
      <c r="N55" s="496" t="s">
        <v>248</v>
      </c>
      <c r="O55" s="495"/>
      <c r="P55" s="228"/>
      <c r="Q55" s="229"/>
      <c r="R55" s="226"/>
      <c r="S55" s="57"/>
      <c r="T55" s="99"/>
      <c r="U55" s="99"/>
      <c r="V55" s="241"/>
      <c r="W55" s="151"/>
      <c r="X55" s="98"/>
      <c r="Y55" s="99"/>
    </row>
    <row r="56" spans="1:25" ht="12.75" customHeight="1" x14ac:dyDescent="0.2">
      <c r="A56" s="231"/>
      <c r="B56" s="176">
        <v>34</v>
      </c>
      <c r="C56" s="236" t="str">
        <f>'34'!C1</f>
        <v>mark en anne</v>
      </c>
      <c r="D56" s="237"/>
      <c r="E56" s="192">
        <f>'34'!O19</f>
        <v>0</v>
      </c>
      <c r="F56" s="236" t="str">
        <f>'34'!C2</f>
        <v>vv manne</v>
      </c>
      <c r="G56" s="238"/>
      <c r="H56" s="239"/>
      <c r="I56" s="526">
        <f>'33'!D19</f>
        <v>16000000</v>
      </c>
      <c r="J56" s="231"/>
      <c r="L56" s="34"/>
      <c r="M56" s="497" t="s">
        <v>150</v>
      </c>
      <c r="N56" s="494" t="s">
        <v>174</v>
      </c>
      <c r="O56" s="493"/>
      <c r="P56" s="228"/>
      <c r="Q56" s="229"/>
      <c r="R56" s="226"/>
      <c r="S56" s="59"/>
      <c r="T56" s="99"/>
      <c r="U56" s="99"/>
      <c r="V56" s="241"/>
      <c r="W56" s="151"/>
      <c r="X56" s="98"/>
      <c r="Y56" s="99"/>
    </row>
    <row r="57" spans="1:25" ht="12.75" customHeight="1" x14ac:dyDescent="0.2">
      <c r="A57" s="231"/>
      <c r="B57" s="176">
        <v>35</v>
      </c>
      <c r="C57" s="236" t="str">
        <f>'14'!C1</f>
        <v>Silke Korpershoek</v>
      </c>
      <c r="D57" s="237"/>
      <c r="E57" s="192">
        <f>'14'!O19</f>
        <v>0</v>
      </c>
      <c r="F57" s="236" t="str">
        <f>'14'!C2</f>
        <v>Noord west op Zuid 't best</v>
      </c>
      <c r="G57" s="238"/>
      <c r="H57" s="239"/>
      <c r="I57" s="526">
        <f>'14'!D19</f>
        <v>16000000</v>
      </c>
      <c r="J57" s="231"/>
      <c r="L57" s="34"/>
      <c r="M57" s="497" t="s">
        <v>145</v>
      </c>
      <c r="N57" s="492" t="s">
        <v>249</v>
      </c>
      <c r="O57" s="491"/>
      <c r="P57" s="228"/>
      <c r="Q57" s="229"/>
      <c r="R57" s="226"/>
      <c r="S57" s="57"/>
      <c r="T57" s="99"/>
      <c r="U57" s="99"/>
      <c r="V57" s="194"/>
      <c r="W57" s="151"/>
      <c r="X57" s="98"/>
      <c r="Y57" s="99"/>
    </row>
    <row r="58" spans="1:25" ht="12.75" customHeight="1" x14ac:dyDescent="0.2">
      <c r="A58" s="231"/>
      <c r="B58" s="176">
        <v>36</v>
      </c>
      <c r="C58" s="236" t="str">
        <f>'30'!C1</f>
        <v>Thomas van der Veen</v>
      </c>
      <c r="D58" s="237"/>
      <c r="E58" s="192">
        <f>'30'!O19</f>
        <v>-1</v>
      </c>
      <c r="F58" s="236" t="str">
        <f>'30'!C2</f>
        <v>Honger en Dorst</v>
      </c>
      <c r="G58" s="238"/>
      <c r="H58" s="239"/>
      <c r="I58" s="526">
        <f>'29'!D19</f>
        <v>15500000</v>
      </c>
      <c r="J58" s="231"/>
      <c r="L58" s="490"/>
      <c r="M58" s="490"/>
      <c r="N58" s="490"/>
      <c r="O58" s="490"/>
      <c r="P58" s="228"/>
      <c r="Q58" s="229"/>
      <c r="R58" s="226"/>
      <c r="S58" s="59"/>
      <c r="T58" s="99"/>
      <c r="U58" s="99"/>
      <c r="V58" s="194"/>
      <c r="W58" s="151"/>
      <c r="X58" s="98"/>
      <c r="Y58" s="99"/>
    </row>
    <row r="59" spans="1:25" ht="12.75" customHeight="1" thickBot="1" x14ac:dyDescent="0.25">
      <c r="A59" s="231"/>
      <c r="B59" s="176">
        <v>37</v>
      </c>
      <c r="C59" s="236" t="str">
        <f>'12'!C1</f>
        <v>Margriet Westerhuis</v>
      </c>
      <c r="D59" s="237"/>
      <c r="E59" s="192">
        <f>'12'!O19</f>
        <v>-1</v>
      </c>
      <c r="F59" s="236" t="str">
        <f>'12'!C2</f>
        <v>Westerhoes</v>
      </c>
      <c r="G59" s="238"/>
      <c r="H59" s="239"/>
      <c r="I59" s="526">
        <f>'12'!D19</f>
        <v>15750000</v>
      </c>
      <c r="J59" s="231"/>
      <c r="L59" s="489" t="s">
        <v>95</v>
      </c>
      <c r="M59" s="469" t="s">
        <v>104</v>
      </c>
      <c r="N59" s="469" t="s">
        <v>16</v>
      </c>
      <c r="O59" s="469" t="s">
        <v>103</v>
      </c>
      <c r="P59" s="228"/>
      <c r="Q59" s="229"/>
      <c r="R59" s="226"/>
      <c r="S59" s="59"/>
      <c r="T59" s="99"/>
      <c r="U59" s="99"/>
      <c r="V59" s="194"/>
      <c r="W59" s="151"/>
      <c r="X59" s="98"/>
      <c r="Y59" s="99"/>
    </row>
    <row r="60" spans="1:25" ht="12.75" customHeight="1" thickTop="1" x14ac:dyDescent="0.2">
      <c r="A60" s="231"/>
      <c r="B60" s="176">
        <v>38</v>
      </c>
      <c r="C60" s="236" t="str">
        <f>'33'!C1</f>
        <v>Geert van der Veen</v>
      </c>
      <c r="D60" s="237"/>
      <c r="E60" s="192">
        <f>'33'!O19</f>
        <v>-1</v>
      </c>
      <c r="F60" s="236" t="str">
        <f>'33'!C2</f>
        <v>FC Bal</v>
      </c>
      <c r="G60" s="238"/>
      <c r="H60" s="239"/>
      <c r="I60" s="526">
        <f>'32'!D19</f>
        <v>16000000</v>
      </c>
      <c r="J60" s="231"/>
      <c r="L60" s="488">
        <v>2</v>
      </c>
      <c r="M60" s="487" t="s">
        <v>97</v>
      </c>
      <c r="N60" s="487" t="s">
        <v>30</v>
      </c>
      <c r="O60" s="486">
        <v>1000000</v>
      </c>
      <c r="P60" s="228"/>
      <c r="Q60" s="229"/>
      <c r="R60" s="226"/>
      <c r="S60" s="59"/>
      <c r="T60" s="187"/>
      <c r="U60" s="187"/>
      <c r="V60" s="194"/>
      <c r="W60" s="151"/>
      <c r="X60" s="98"/>
      <c r="Y60" s="99"/>
    </row>
    <row r="61" spans="1:25" ht="12.75" customHeight="1" x14ac:dyDescent="0.2">
      <c r="A61" s="231"/>
      <c r="B61" s="176">
        <v>39</v>
      </c>
      <c r="C61" s="236" t="str">
        <f>'1'!C1</f>
        <v>Henk Kuik</v>
      </c>
      <c r="D61" s="237"/>
      <c r="E61" s="192">
        <f>'1'!O19</f>
        <v>-2</v>
      </c>
      <c r="F61" s="240" t="str">
        <f>'1'!C2</f>
        <v>Team zonder naam</v>
      </c>
      <c r="G61" s="238"/>
      <c r="H61" s="239"/>
      <c r="I61" s="526">
        <f>'1'!D19</f>
        <v>16000000</v>
      </c>
      <c r="J61" s="231"/>
      <c r="L61" s="485">
        <v>1</v>
      </c>
      <c r="M61" s="484" t="s">
        <v>246</v>
      </c>
      <c r="N61" s="484" t="s">
        <v>23</v>
      </c>
      <c r="O61" s="483">
        <v>1000000</v>
      </c>
      <c r="P61" s="227"/>
      <c r="Q61" s="227"/>
      <c r="R61" s="227"/>
      <c r="S61" s="59"/>
      <c r="T61" s="151"/>
      <c r="U61" s="151"/>
      <c r="V61" s="194"/>
      <c r="W61" s="151"/>
      <c r="X61" s="98"/>
      <c r="Y61" s="99"/>
    </row>
    <row r="62" spans="1:25" ht="12.75" customHeight="1" x14ac:dyDescent="0.2">
      <c r="A62" s="231"/>
      <c r="B62" s="176">
        <v>40</v>
      </c>
      <c r="C62" s="236" t="str">
        <f>'9'!C1</f>
        <v>Luitina Smit</v>
      </c>
      <c r="D62" s="237"/>
      <c r="E62" s="192">
        <f>'9'!O19</f>
        <v>-3</v>
      </c>
      <c r="F62" s="236" t="str">
        <f>'9'!C2</f>
        <v>Het beste team</v>
      </c>
      <c r="G62" s="238"/>
      <c r="H62" s="239"/>
      <c r="I62" s="526">
        <f>'9'!D19</f>
        <v>14750000</v>
      </c>
      <c r="J62" s="231"/>
      <c r="L62" s="482">
        <v>0.75</v>
      </c>
      <c r="M62" s="484" t="s">
        <v>109</v>
      </c>
      <c r="N62" s="484" t="s">
        <v>53</v>
      </c>
      <c r="O62" s="483">
        <v>1250000</v>
      </c>
      <c r="P62" s="59"/>
      <c r="Q62" s="59"/>
      <c r="R62" s="59"/>
      <c r="S62" s="59"/>
      <c r="T62" s="151"/>
      <c r="U62" s="151"/>
      <c r="W62" s="151"/>
      <c r="X62" s="98"/>
      <c r="Y62" s="99"/>
    </row>
    <row r="63" spans="1:25" ht="12.75" customHeight="1" x14ac:dyDescent="0.2">
      <c r="A63" s="231"/>
      <c r="B63" s="176">
        <v>41</v>
      </c>
      <c r="C63" s="236" t="str">
        <f>'8'!C1</f>
        <v>Marlies Smit</v>
      </c>
      <c r="D63" s="237"/>
      <c r="E63" s="192">
        <f>'8'!O19</f>
        <v>-3</v>
      </c>
      <c r="F63" s="236" t="str">
        <f>'8'!C2</f>
        <v xml:space="preserve">zalfkes </v>
      </c>
      <c r="G63" s="238"/>
      <c r="H63" s="239"/>
      <c r="I63" s="526">
        <f>'8'!D19</f>
        <v>16000000</v>
      </c>
      <c r="J63" s="231"/>
      <c r="L63" s="485">
        <v>1</v>
      </c>
      <c r="M63" s="484" t="s">
        <v>130</v>
      </c>
      <c r="N63" s="484" t="s">
        <v>20</v>
      </c>
      <c r="O63" s="483">
        <v>1250000</v>
      </c>
      <c r="P63" s="59"/>
      <c r="Q63" s="59"/>
      <c r="R63" s="59"/>
      <c r="S63" s="59"/>
      <c r="T63" s="151"/>
      <c r="U63" s="151"/>
      <c r="V63" s="181"/>
      <c r="W63" s="151"/>
      <c r="X63" s="98"/>
      <c r="Y63" s="99"/>
    </row>
    <row r="64" spans="1:25" ht="12.75" customHeight="1" x14ac:dyDescent="0.2">
      <c r="A64" s="231"/>
      <c r="E64" s="67"/>
      <c r="I64" s="67"/>
      <c r="J64" s="231"/>
      <c r="L64" s="481">
        <v>0.75</v>
      </c>
      <c r="M64" s="480" t="s">
        <v>224</v>
      </c>
      <c r="N64" s="480" t="s">
        <v>68</v>
      </c>
      <c r="O64" s="479">
        <v>1000000</v>
      </c>
      <c r="P64" s="59"/>
      <c r="Q64" s="59"/>
      <c r="R64" s="59"/>
      <c r="S64" s="59"/>
      <c r="T64" s="151"/>
      <c r="U64" s="151"/>
      <c r="V64" s="181"/>
      <c r="W64" s="151"/>
      <c r="X64" s="98"/>
      <c r="Y64" s="99"/>
    </row>
    <row r="65" spans="1:25" ht="12.75" customHeight="1" x14ac:dyDescent="0.2">
      <c r="A65" s="231"/>
      <c r="E65" s="67"/>
      <c r="I65" s="67"/>
      <c r="J65" s="231"/>
      <c r="L65" s="478">
        <v>2</v>
      </c>
      <c r="M65" s="480" t="s">
        <v>191</v>
      </c>
      <c r="N65" s="480" t="s">
        <v>40</v>
      </c>
      <c r="O65" s="479">
        <v>1750000</v>
      </c>
      <c r="P65" s="59"/>
      <c r="Q65" s="59"/>
      <c r="R65" s="59"/>
      <c r="S65" s="189"/>
      <c r="T65" s="151"/>
      <c r="U65" s="151"/>
      <c r="V65" s="181"/>
      <c r="W65" s="151"/>
      <c r="Y65" s="99"/>
    </row>
    <row r="66" spans="1:25" ht="12.75" customHeight="1" x14ac:dyDescent="0.2">
      <c r="A66" s="231"/>
      <c r="E66" s="67"/>
      <c r="I66" s="67"/>
      <c r="J66" s="227"/>
      <c r="L66" s="481">
        <v>0.75</v>
      </c>
      <c r="M66" s="480" t="s">
        <v>123</v>
      </c>
      <c r="N66" s="480" t="s">
        <v>61</v>
      </c>
      <c r="O66" s="479">
        <v>1500000</v>
      </c>
      <c r="P66" s="59"/>
      <c r="Q66" s="59"/>
      <c r="R66" s="59"/>
      <c r="S66" s="59"/>
      <c r="T66" s="151"/>
      <c r="U66" s="151"/>
      <c r="V66" s="181"/>
      <c r="W66" s="151"/>
      <c r="Y66" s="99"/>
    </row>
    <row r="67" spans="1:25" ht="12.75" customHeight="1" x14ac:dyDescent="0.2">
      <c r="A67" s="231"/>
      <c r="E67" s="67"/>
      <c r="I67" s="67"/>
      <c r="J67" s="231"/>
      <c r="L67" s="478">
        <v>1</v>
      </c>
      <c r="M67" s="480" t="s">
        <v>113</v>
      </c>
      <c r="N67" s="480" t="s">
        <v>25</v>
      </c>
      <c r="O67" s="479">
        <v>1750000</v>
      </c>
      <c r="P67" s="59"/>
      <c r="Q67" s="59"/>
      <c r="R67" s="59"/>
      <c r="S67" s="59"/>
      <c r="T67" s="151"/>
      <c r="U67" s="151"/>
      <c r="V67" s="181"/>
      <c r="W67" s="151"/>
      <c r="Y67" s="99"/>
    </row>
    <row r="68" spans="1:25" ht="12.75" customHeight="1" x14ac:dyDescent="0.2">
      <c r="A68" s="231"/>
      <c r="E68" s="67"/>
      <c r="I68" s="67"/>
      <c r="J68" s="231"/>
      <c r="L68" s="485" t="s">
        <v>266</v>
      </c>
      <c r="M68" s="484" t="s">
        <v>286</v>
      </c>
      <c r="N68" s="484" t="s">
        <v>228</v>
      </c>
      <c r="O68" s="483">
        <v>1000000</v>
      </c>
      <c r="P68" s="59"/>
      <c r="Q68" s="59"/>
      <c r="R68" s="59"/>
      <c r="S68" s="59"/>
      <c r="T68" s="151"/>
      <c r="U68" s="151"/>
      <c r="V68" s="151"/>
      <c r="W68" s="151"/>
      <c r="Y68" s="99"/>
    </row>
    <row r="69" spans="1:25" ht="12.75" customHeight="1" x14ac:dyDescent="0.2">
      <c r="A69" s="231"/>
      <c r="E69" s="67"/>
      <c r="I69" s="67"/>
      <c r="J69" s="231"/>
      <c r="L69" s="485" t="s">
        <v>266</v>
      </c>
      <c r="M69" s="484" t="s">
        <v>268</v>
      </c>
      <c r="N69" s="484" t="s">
        <v>227</v>
      </c>
      <c r="O69" s="483">
        <v>1000000</v>
      </c>
      <c r="P69" s="59"/>
      <c r="Q69" s="59"/>
      <c r="R69" s="59"/>
      <c r="S69" s="59"/>
      <c r="T69" s="151"/>
      <c r="U69" s="151"/>
      <c r="V69" s="151"/>
      <c r="W69" s="151"/>
      <c r="Y69" s="99"/>
    </row>
    <row r="70" spans="1:25" ht="12.75" customHeight="1" x14ac:dyDescent="0.2">
      <c r="A70" s="231"/>
      <c r="E70" s="67"/>
      <c r="I70" s="67"/>
      <c r="J70" s="231"/>
      <c r="L70" s="485">
        <v>2</v>
      </c>
      <c r="M70" s="484" t="s">
        <v>108</v>
      </c>
      <c r="N70" s="484" t="s">
        <v>45</v>
      </c>
      <c r="O70" s="483">
        <v>2750000</v>
      </c>
      <c r="P70" s="59"/>
      <c r="Q70" s="59"/>
      <c r="R70" s="59"/>
      <c r="S70" s="59"/>
      <c r="T70" s="151"/>
      <c r="U70" s="151"/>
      <c r="V70" s="151"/>
      <c r="W70" s="151"/>
      <c r="Y70" s="99"/>
    </row>
    <row r="71" spans="1:25" ht="12.75" customHeight="1" x14ac:dyDescent="0.2">
      <c r="A71" s="231"/>
      <c r="E71" s="67"/>
      <c r="I71" s="67"/>
      <c r="J71" s="231"/>
      <c r="K71" s="67"/>
      <c r="N71" s="67"/>
      <c r="S71" s="67"/>
      <c r="T71" s="151"/>
      <c r="U71" s="151"/>
      <c r="V71" s="151"/>
      <c r="W71" s="151"/>
    </row>
    <row r="72" spans="1:25" ht="12.75" customHeight="1" x14ac:dyDescent="0.2">
      <c r="A72" s="231"/>
      <c r="B72" s="222"/>
      <c r="C72" s="223"/>
      <c r="D72" s="224"/>
      <c r="E72" s="225"/>
      <c r="F72" s="224"/>
      <c r="G72" s="224"/>
      <c r="H72" s="224"/>
      <c r="I72" s="226"/>
      <c r="J72" s="231"/>
      <c r="K72" s="67"/>
      <c r="N72" s="67"/>
      <c r="S72" s="67"/>
      <c r="T72" s="151"/>
      <c r="U72" s="151"/>
      <c r="V72" s="151"/>
      <c r="W72" s="151"/>
    </row>
    <row r="73" spans="1:25" ht="12.75" customHeight="1" x14ac:dyDescent="0.2">
      <c r="A73" s="231"/>
      <c r="B73" s="222"/>
      <c r="C73" s="223"/>
      <c r="D73" s="224"/>
      <c r="E73" s="225"/>
      <c r="F73" s="224"/>
      <c r="G73" s="224"/>
      <c r="H73" s="224"/>
      <c r="I73" s="226"/>
      <c r="J73" s="231"/>
      <c r="K73" s="67"/>
      <c r="N73" s="67"/>
      <c r="S73" s="67"/>
      <c r="T73" s="151"/>
      <c r="U73" s="151"/>
      <c r="V73" s="151"/>
      <c r="W73" s="151"/>
    </row>
    <row r="74" spans="1:25" ht="12.75" customHeight="1" x14ac:dyDescent="0.2">
      <c r="A74" s="231"/>
      <c r="B74" s="222"/>
      <c r="C74" s="223"/>
      <c r="D74" s="224"/>
      <c r="E74" s="225"/>
      <c r="F74" s="224"/>
      <c r="G74" s="224"/>
      <c r="H74" s="224"/>
      <c r="I74" s="226"/>
      <c r="J74" s="231"/>
      <c r="K74" s="67"/>
      <c r="N74" s="67"/>
      <c r="S74" s="67"/>
      <c r="T74" s="151"/>
      <c r="U74" s="151"/>
      <c r="V74" s="151"/>
      <c r="W74" s="151"/>
    </row>
    <row r="75" spans="1:25" ht="12.75" customHeight="1" x14ac:dyDescent="0.2">
      <c r="A75" s="231"/>
      <c r="B75" s="222"/>
      <c r="C75" s="223"/>
      <c r="D75" s="224"/>
      <c r="E75" s="225"/>
      <c r="F75" s="224"/>
      <c r="G75" s="224"/>
      <c r="H75" s="224"/>
      <c r="I75" s="226"/>
      <c r="J75" s="231"/>
      <c r="K75" s="67"/>
      <c r="N75" s="67"/>
      <c r="S75" s="67"/>
      <c r="T75" s="151"/>
      <c r="U75" s="151"/>
      <c r="V75" s="151"/>
      <c r="W75" s="151"/>
    </row>
    <row r="76" spans="1:25" ht="12.75" customHeight="1" x14ac:dyDescent="0.25">
      <c r="A76" s="231"/>
      <c r="B76" s="222"/>
      <c r="C76" s="223"/>
      <c r="D76" s="224"/>
      <c r="E76" s="225"/>
      <c r="F76" s="224"/>
      <c r="G76" s="224"/>
      <c r="H76" s="224"/>
      <c r="I76" s="226"/>
      <c r="J76" s="231"/>
      <c r="L76" s="231"/>
      <c r="M76" s="231"/>
      <c r="N76" s="232"/>
      <c r="O76" s="231"/>
      <c r="P76" s="227"/>
      <c r="Q76" s="59"/>
      <c r="R76" s="59"/>
      <c r="S76" s="59"/>
      <c r="T76" s="151"/>
      <c r="U76" s="151"/>
      <c r="V76" s="151"/>
      <c r="W76" s="151"/>
    </row>
    <row r="77" spans="1:25" ht="12.75" customHeight="1" x14ac:dyDescent="0.25">
      <c r="A77" s="231"/>
      <c r="B77" s="222"/>
      <c r="C77" s="223"/>
      <c r="D77" s="224"/>
      <c r="E77" s="225"/>
      <c r="F77" s="224"/>
      <c r="G77" s="224"/>
      <c r="H77" s="224"/>
      <c r="I77" s="226"/>
      <c r="J77" s="231"/>
      <c r="L77" s="231"/>
      <c r="M77" s="231"/>
      <c r="N77" s="232"/>
      <c r="O77" s="231"/>
      <c r="P77" s="227"/>
      <c r="Q77" s="59"/>
      <c r="R77" s="59"/>
      <c r="S77" s="59"/>
      <c r="T77" s="151"/>
      <c r="U77" s="151"/>
      <c r="V77" s="151"/>
      <c r="W77" s="151"/>
    </row>
    <row r="78" spans="1:25" ht="12.75" customHeight="1" x14ac:dyDescent="0.25">
      <c r="A78" s="231"/>
      <c r="B78" s="222"/>
      <c r="C78" s="223"/>
      <c r="D78" s="224"/>
      <c r="E78" s="225"/>
      <c r="F78" s="224"/>
      <c r="G78" s="224"/>
      <c r="H78" s="224"/>
      <c r="I78" s="226"/>
      <c r="J78" s="227"/>
      <c r="L78" s="231"/>
      <c r="M78" s="231"/>
      <c r="N78" s="232"/>
      <c r="O78" s="231"/>
      <c r="P78" s="227"/>
      <c r="Q78" s="59"/>
      <c r="R78" s="59"/>
      <c r="S78" s="59"/>
      <c r="T78" s="151"/>
      <c r="U78" s="151"/>
      <c r="V78" s="151"/>
      <c r="W78" s="151"/>
    </row>
    <row r="79" spans="1:25" ht="12.75" customHeight="1" x14ac:dyDescent="0.25">
      <c r="A79" s="231"/>
      <c r="B79" s="222"/>
      <c r="C79" s="223"/>
      <c r="D79" s="224"/>
      <c r="E79" s="225"/>
      <c r="F79" s="224"/>
      <c r="G79" s="224"/>
      <c r="H79" s="224"/>
      <c r="I79" s="226"/>
      <c r="J79" s="231"/>
      <c r="L79" s="231"/>
      <c r="M79" s="231"/>
      <c r="N79" s="232"/>
      <c r="O79" s="231"/>
      <c r="P79" s="227"/>
      <c r="Q79" s="59"/>
      <c r="R79" s="59"/>
      <c r="S79" s="59"/>
      <c r="T79" s="151"/>
      <c r="U79" s="151"/>
      <c r="V79" s="151"/>
      <c r="W79" s="151"/>
    </row>
    <row r="80" spans="1:25" ht="12.75" customHeight="1" x14ac:dyDescent="0.25">
      <c r="A80" s="231"/>
      <c r="B80" s="222"/>
      <c r="C80" s="223"/>
      <c r="D80" s="224"/>
      <c r="E80" s="225"/>
      <c r="F80" s="224"/>
      <c r="G80" s="224"/>
      <c r="H80" s="224"/>
      <c r="I80" s="226"/>
      <c r="J80" s="231"/>
      <c r="L80" s="231"/>
      <c r="M80" s="231"/>
      <c r="N80" s="232"/>
      <c r="O80" s="231"/>
      <c r="P80" s="227"/>
      <c r="Q80" s="59"/>
      <c r="R80" s="59"/>
      <c r="S80" s="59"/>
      <c r="T80" s="151"/>
      <c r="U80" s="151"/>
      <c r="V80" s="151"/>
      <c r="W80" s="151"/>
    </row>
    <row r="81" spans="1:23" x14ac:dyDescent="0.25">
      <c r="A81" s="231"/>
      <c r="B81" s="222"/>
      <c r="C81" s="223"/>
      <c r="D81" s="224"/>
      <c r="E81" s="225"/>
      <c r="F81" s="224"/>
      <c r="G81" s="224"/>
      <c r="H81" s="224"/>
      <c r="I81" s="226"/>
      <c r="J81" s="231"/>
      <c r="L81" s="231"/>
      <c r="M81" s="231"/>
      <c r="N81" s="232"/>
      <c r="O81" s="231"/>
      <c r="P81" s="227"/>
      <c r="Q81" s="59"/>
      <c r="R81" s="59"/>
      <c r="S81" s="59"/>
      <c r="T81" s="151"/>
      <c r="U81" s="151"/>
      <c r="V81" s="151"/>
      <c r="W81" s="151"/>
    </row>
    <row r="82" spans="1:23" x14ac:dyDescent="0.25">
      <c r="A82" s="231"/>
      <c r="B82" s="222"/>
      <c r="C82" s="223"/>
      <c r="D82" s="224"/>
      <c r="E82" s="225"/>
      <c r="F82" s="224"/>
      <c r="G82" s="224"/>
      <c r="H82" s="224"/>
      <c r="I82" s="226"/>
      <c r="J82" s="231"/>
      <c r="L82" s="231"/>
      <c r="M82" s="231"/>
      <c r="N82" s="232"/>
      <c r="O82" s="231"/>
      <c r="P82" s="227"/>
      <c r="Q82" s="59"/>
      <c r="R82" s="59"/>
      <c r="S82" s="59"/>
      <c r="T82" s="151"/>
      <c r="U82" s="151"/>
      <c r="V82" s="151"/>
      <c r="W82" s="151"/>
    </row>
    <row r="83" spans="1:23" x14ac:dyDescent="0.25">
      <c r="A83" s="231"/>
      <c r="B83" s="222"/>
      <c r="C83" s="223"/>
      <c r="D83" s="224"/>
      <c r="E83" s="225"/>
      <c r="F83" s="224"/>
      <c r="G83" s="224"/>
      <c r="H83" s="224"/>
      <c r="I83" s="226"/>
      <c r="L83" s="231"/>
      <c r="M83" s="231"/>
      <c r="N83" s="232"/>
      <c r="O83" s="231"/>
      <c r="P83" s="227"/>
      <c r="Q83" s="59"/>
      <c r="R83" s="59"/>
      <c r="S83" s="59"/>
      <c r="T83" s="151"/>
      <c r="U83" s="151"/>
    </row>
    <row r="84" spans="1:23" x14ac:dyDescent="0.25">
      <c r="A84" s="57"/>
      <c r="B84" s="222"/>
      <c r="C84" s="223"/>
      <c r="D84" s="224"/>
      <c r="E84" s="225"/>
      <c r="F84" s="224"/>
      <c r="G84" s="224"/>
      <c r="H84" s="224"/>
      <c r="I84" s="226"/>
      <c r="L84" s="231"/>
      <c r="M84" s="231"/>
      <c r="N84" s="232"/>
      <c r="O84" s="231"/>
      <c r="P84" s="227"/>
      <c r="Q84" s="59"/>
      <c r="R84" s="59"/>
      <c r="S84" s="59"/>
      <c r="T84" s="151"/>
      <c r="U84" s="151"/>
      <c r="V84" s="151"/>
      <c r="W84" s="151"/>
    </row>
    <row r="85" spans="1:23" ht="12.75" x14ac:dyDescent="0.2">
      <c r="A85" s="57"/>
      <c r="B85" s="222"/>
      <c r="C85" s="223"/>
      <c r="D85" s="224"/>
      <c r="E85" s="225"/>
      <c r="F85" s="224"/>
      <c r="G85" s="224"/>
      <c r="H85" s="224"/>
      <c r="I85" s="226"/>
      <c r="L85" s="59"/>
      <c r="M85" s="59"/>
      <c r="N85" s="59"/>
      <c r="O85" s="59"/>
      <c r="P85" s="59"/>
      <c r="Q85" s="59"/>
      <c r="R85" s="59"/>
      <c r="S85" s="59"/>
      <c r="T85" s="151"/>
      <c r="U85" s="151"/>
    </row>
    <row r="86" spans="1:23" ht="12.75" x14ac:dyDescent="0.2">
      <c r="A86" s="57"/>
      <c r="B86" s="222"/>
      <c r="C86" s="223"/>
      <c r="D86" s="224"/>
      <c r="E86" s="225"/>
      <c r="F86" s="224"/>
      <c r="G86" s="224"/>
      <c r="H86" s="224"/>
      <c r="I86" s="226"/>
      <c r="L86" s="59"/>
      <c r="M86" s="59"/>
      <c r="N86" s="59"/>
      <c r="O86" s="59"/>
      <c r="P86" s="59"/>
      <c r="Q86" s="59"/>
      <c r="R86" s="59"/>
      <c r="S86" s="59"/>
      <c r="T86" s="151"/>
      <c r="U86" s="151"/>
      <c r="V86" s="151"/>
      <c r="W86" s="151"/>
    </row>
    <row r="87" spans="1:23" ht="12.75" x14ac:dyDescent="0.2">
      <c r="A87" s="57"/>
      <c r="B87" s="222"/>
      <c r="C87" s="223"/>
      <c r="D87" s="224"/>
      <c r="E87" s="225"/>
      <c r="F87" s="224"/>
      <c r="G87" s="224"/>
      <c r="H87" s="224"/>
      <c r="I87" s="226"/>
      <c r="L87" s="59"/>
      <c r="M87" s="59"/>
      <c r="N87" s="59"/>
      <c r="O87" s="59"/>
      <c r="P87" s="59"/>
      <c r="Q87" s="59"/>
      <c r="R87" s="59"/>
      <c r="S87" s="59"/>
      <c r="T87" s="151"/>
      <c r="U87" s="151"/>
    </row>
    <row r="88" spans="1:23" ht="12.75" x14ac:dyDescent="0.2">
      <c r="A88" s="57"/>
      <c r="B88" s="222"/>
      <c r="C88" s="223"/>
      <c r="D88" s="224"/>
      <c r="E88" s="225"/>
      <c r="F88" s="224"/>
      <c r="G88" s="224"/>
      <c r="H88" s="224"/>
      <c r="I88" s="226"/>
      <c r="L88" s="59"/>
      <c r="M88" s="59"/>
      <c r="N88" s="59"/>
      <c r="O88" s="59"/>
      <c r="P88" s="59"/>
      <c r="Q88" s="59"/>
      <c r="R88" s="59"/>
      <c r="S88" s="59"/>
      <c r="U88" s="151"/>
    </row>
    <row r="89" spans="1:23" ht="12.75" x14ac:dyDescent="0.2">
      <c r="A89" s="57"/>
      <c r="B89" s="222"/>
      <c r="C89" s="223"/>
      <c r="D89" s="224"/>
      <c r="E89" s="225"/>
      <c r="F89" s="224"/>
      <c r="G89" s="224"/>
      <c r="H89" s="224"/>
      <c r="I89" s="226"/>
      <c r="L89" s="59"/>
      <c r="M89" s="59"/>
      <c r="N89" s="59"/>
      <c r="O89" s="59"/>
      <c r="P89" s="59"/>
      <c r="Q89" s="59"/>
      <c r="R89" s="59"/>
      <c r="S89" s="59"/>
      <c r="U89" s="151"/>
      <c r="V89" s="151"/>
      <c r="W89" s="151"/>
    </row>
    <row r="90" spans="1:23" ht="12.75" x14ac:dyDescent="0.2">
      <c r="A90" s="57"/>
      <c r="B90" s="222"/>
      <c r="C90" s="223"/>
      <c r="D90" s="224"/>
      <c r="E90" s="225"/>
      <c r="F90" s="224"/>
      <c r="G90" s="224"/>
      <c r="H90" s="224"/>
      <c r="I90" s="226"/>
      <c r="L90" s="59"/>
      <c r="M90" s="59"/>
      <c r="N90" s="59"/>
      <c r="O90" s="59"/>
      <c r="P90" s="59"/>
      <c r="Q90" s="59"/>
      <c r="R90" s="59"/>
      <c r="S90" s="59"/>
      <c r="U90" s="151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59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9"/>
      <c r="M98" s="59"/>
      <c r="N98" s="188"/>
      <c r="O98" s="59"/>
      <c r="P98" s="59"/>
      <c r="Q98" s="59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9"/>
      <c r="M99" s="59"/>
      <c r="N99" s="188"/>
      <c r="O99" s="59"/>
      <c r="P99" s="59"/>
      <c r="Q99" s="59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A146" s="57"/>
      <c r="B146" s="57"/>
      <c r="C146" s="57"/>
      <c r="D146" s="57"/>
      <c r="E146" s="58"/>
      <c r="F146" s="57"/>
      <c r="G146" s="57"/>
      <c r="H146" s="57"/>
      <c r="I146" s="68"/>
      <c r="L146" s="57"/>
      <c r="M146" s="57"/>
      <c r="N146" s="58"/>
      <c r="O146" s="57"/>
      <c r="P146" s="57"/>
      <c r="Q146" s="57"/>
      <c r="R146" s="59"/>
      <c r="S146" s="59"/>
    </row>
    <row r="147" spans="1:19" x14ac:dyDescent="0.25">
      <c r="A147" s="57"/>
      <c r="B147" s="57"/>
      <c r="C147" s="57"/>
      <c r="D147" s="57"/>
      <c r="E147" s="58"/>
      <c r="F147" s="57"/>
      <c r="G147" s="57"/>
      <c r="H147" s="57"/>
      <c r="I147" s="68"/>
      <c r="L147" s="57"/>
      <c r="M147" s="57"/>
      <c r="N147" s="58"/>
      <c r="O147" s="57"/>
      <c r="P147" s="57"/>
      <c r="Q147" s="57"/>
      <c r="R147" s="59"/>
      <c r="S147" s="59"/>
    </row>
    <row r="148" spans="1:19" x14ac:dyDescent="0.25">
      <c r="A148" s="57"/>
      <c r="B148" s="57"/>
      <c r="C148" s="57"/>
      <c r="D148" s="57"/>
      <c r="E148" s="58"/>
      <c r="F148" s="57"/>
      <c r="G148" s="57"/>
      <c r="H148" s="57"/>
      <c r="I148" s="68"/>
      <c r="L148" s="57"/>
      <c r="M148" s="57"/>
      <c r="N148" s="58"/>
      <c r="O148" s="57"/>
      <c r="P148" s="57"/>
      <c r="Q148" s="57"/>
      <c r="R148" s="59"/>
      <c r="S148" s="59"/>
    </row>
    <row r="149" spans="1:19" x14ac:dyDescent="0.25">
      <c r="R149" s="190"/>
      <c r="S149" s="59"/>
    </row>
    <row r="150" spans="1:19" x14ac:dyDescent="0.25">
      <c r="R150" s="190"/>
      <c r="S150" s="59"/>
    </row>
    <row r="151" spans="1:19" x14ac:dyDescent="0.25">
      <c r="R151" s="190"/>
      <c r="S151" s="59"/>
    </row>
    <row r="152" spans="1:19" x14ac:dyDescent="0.25">
      <c r="R152" s="190"/>
      <c r="S152" s="59"/>
    </row>
    <row r="153" spans="1:19" x14ac:dyDescent="0.25">
      <c r="R153" s="190"/>
      <c r="S153" s="59"/>
    </row>
    <row r="154" spans="1:19" x14ac:dyDescent="0.25">
      <c r="R154" s="190"/>
      <c r="S154" s="59"/>
    </row>
    <row r="155" spans="1:19" x14ac:dyDescent="0.25">
      <c r="R155" s="190"/>
      <c r="S155" s="59"/>
    </row>
    <row r="156" spans="1:19" x14ac:dyDescent="0.25">
      <c r="R156" s="190"/>
      <c r="S156" s="59"/>
    </row>
    <row r="157" spans="1:19" x14ac:dyDescent="0.25">
      <c r="R157" s="190"/>
      <c r="S157" s="59"/>
    </row>
    <row r="158" spans="1:19" x14ac:dyDescent="0.25">
      <c r="R158" s="190"/>
      <c r="S158" s="59"/>
    </row>
    <row r="159" spans="1:19" x14ac:dyDescent="0.25">
      <c r="R159" s="190"/>
      <c r="S159" s="59"/>
    </row>
    <row r="160" spans="1:19" x14ac:dyDescent="0.25">
      <c r="R160" s="190"/>
      <c r="S160" s="59"/>
    </row>
    <row r="161" spans="18:19" x14ac:dyDescent="0.25">
      <c r="R161" s="190"/>
      <c r="S161" s="59"/>
    </row>
    <row r="162" spans="18:19" x14ac:dyDescent="0.25">
      <c r="R162" s="190"/>
      <c r="S162" s="59"/>
    </row>
    <row r="163" spans="18:19" x14ac:dyDescent="0.25">
      <c r="R163" s="190"/>
      <c r="S163" s="59"/>
    </row>
    <row r="164" spans="18:19" x14ac:dyDescent="0.25">
      <c r="R164" s="190"/>
      <c r="S164" s="59"/>
    </row>
    <row r="165" spans="18:19" x14ac:dyDescent="0.25">
      <c r="R165" s="190"/>
      <c r="S165" s="59"/>
    </row>
    <row r="166" spans="18:19" x14ac:dyDescent="0.25">
      <c r="R166" s="190"/>
      <c r="S166" s="59"/>
    </row>
    <row r="167" spans="18:19" x14ac:dyDescent="0.25">
      <c r="R167" s="190"/>
      <c r="S167" s="59"/>
    </row>
    <row r="168" spans="18:19" x14ac:dyDescent="0.25">
      <c r="R168" s="190"/>
      <c r="S168" s="59"/>
    </row>
    <row r="169" spans="18:19" x14ac:dyDescent="0.25">
      <c r="R169" s="190"/>
      <c r="S169" s="59"/>
    </row>
    <row r="170" spans="18:19" x14ac:dyDescent="0.25">
      <c r="R170" s="190"/>
      <c r="S170" s="59"/>
    </row>
    <row r="171" spans="18:19" x14ac:dyDescent="0.25">
      <c r="R171" s="190"/>
      <c r="S171" s="59"/>
    </row>
    <row r="172" spans="18:19" x14ac:dyDescent="0.25">
      <c r="R172" s="190"/>
      <c r="S172" s="59"/>
    </row>
    <row r="173" spans="18:19" x14ac:dyDescent="0.25">
      <c r="R173" s="190"/>
      <c r="S173" s="59"/>
    </row>
    <row r="174" spans="18:19" x14ac:dyDescent="0.25">
      <c r="R174" s="190"/>
      <c r="S174" s="59"/>
    </row>
    <row r="175" spans="18:19" x14ac:dyDescent="0.25">
      <c r="R175" s="190"/>
      <c r="S175" s="59"/>
    </row>
    <row r="176" spans="18:19" x14ac:dyDescent="0.25">
      <c r="R176" s="190"/>
      <c r="S176" s="59"/>
    </row>
    <row r="177" spans="18:19" x14ac:dyDescent="0.25">
      <c r="R177" s="190"/>
      <c r="S177" s="59"/>
    </row>
    <row r="178" spans="18:19" x14ac:dyDescent="0.25">
      <c r="R178" s="190"/>
      <c r="S178" s="59"/>
    </row>
    <row r="179" spans="18:19" x14ac:dyDescent="0.25">
      <c r="R179" s="190"/>
      <c r="S179" s="59"/>
    </row>
    <row r="180" spans="18:19" x14ac:dyDescent="0.25">
      <c r="R180" s="190"/>
      <c r="S180" s="59"/>
    </row>
    <row r="181" spans="18:19" x14ac:dyDescent="0.25">
      <c r="R181" s="190"/>
      <c r="S181" s="59"/>
    </row>
  </sheetData>
  <sortState ref="K11:R51">
    <sortCondition descending="1" ref="N11:N51"/>
    <sortCondition ref="R11:R51"/>
    <sortCondition ref="M11:M51"/>
  </sortState>
  <mergeCells count="6">
    <mergeCell ref="M9:M10"/>
    <mergeCell ref="N4:Q5"/>
    <mergeCell ref="N1:R3"/>
    <mergeCell ref="B1:F1"/>
    <mergeCell ref="F2:I3"/>
    <mergeCell ref="B2:D3"/>
  </mergeCells>
  <phoneticPr fontId="0" type="noConversion"/>
  <hyperlinks>
    <hyperlink ref="N57" r:id="rId1" display="m-munters@kpnplanet.nl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313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2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1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1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Puntenoverzicht!H67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283</v>
      </c>
      <c r="C12" s="128" t="s">
        <v>217</v>
      </c>
      <c r="D12" s="129">
        <v>1000000</v>
      </c>
      <c r="E12" s="30"/>
      <c r="F12" s="45">
        <f>Puntenoverzicht!F69</f>
        <v>18</v>
      </c>
      <c r="G12" s="46"/>
      <c r="H12" s="45">
        <f>Puntenoverzicht!H69</f>
        <v>11</v>
      </c>
      <c r="I12" s="45">
        <f>Puntenoverzicht!I69</f>
        <v>3</v>
      </c>
      <c r="J12" s="45">
        <f>Puntenoverzicht!J69</f>
        <v>0</v>
      </c>
      <c r="K12" s="45">
        <f>Puntenoverzicht!K69</f>
        <v>0</v>
      </c>
      <c r="L12" s="45">
        <f>Puntenoverzicht!L69</f>
        <v>3</v>
      </c>
      <c r="M12" s="45">
        <f>Puntenoverzicht!M69</f>
        <v>1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0</v>
      </c>
      <c r="S12" s="45">
        <f>Puntenoverzicht!S69</f>
        <v>0</v>
      </c>
      <c r="T12" s="45">
        <f>Puntenoverzicht!T69</f>
        <v>0</v>
      </c>
      <c r="U12" s="45">
        <f>Puntenoverzicht!U69</f>
        <v>0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0</v>
      </c>
      <c r="AD12" s="45">
        <f>Puntenoverzicht!AD69</f>
        <v>0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23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214</v>
      </c>
      <c r="G19" s="46"/>
      <c r="H19" s="45">
        <f t="shared" ref="H19:AH19" si="0">SUM(H6:H16)</f>
        <v>47</v>
      </c>
      <c r="I19" s="45">
        <f t="shared" si="0"/>
        <v>53</v>
      </c>
      <c r="J19" s="45">
        <f t="shared" si="0"/>
        <v>25</v>
      </c>
      <c r="K19" s="45">
        <f t="shared" si="0"/>
        <v>23</v>
      </c>
      <c r="L19" s="45">
        <f t="shared" si="0"/>
        <v>36</v>
      </c>
      <c r="M19" s="45">
        <f t="shared" si="0"/>
        <v>19</v>
      </c>
      <c r="N19" s="45">
        <f t="shared" si="0"/>
        <v>11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3" sqref="H13:AH1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96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144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21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16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0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0</v>
      </c>
      <c r="W8" s="45">
        <f>Puntenoverzicht!W19</f>
        <v>0</v>
      </c>
      <c r="X8" s="45">
        <f>Puntenoverzicht!X19</f>
        <v>0</v>
      </c>
      <c r="Y8" s="45">
        <f>Puntenoverzicht!Y19</f>
        <v>0</v>
      </c>
      <c r="Z8" s="45">
        <f>Puntenoverzicht!Z19</f>
        <v>0</v>
      </c>
      <c r="AA8" s="45">
        <f>Puntenoverzicht!AA19</f>
        <v>0</v>
      </c>
      <c r="AB8" s="45">
        <f>Puntenoverzicht!AB19</f>
        <v>0</v>
      </c>
      <c r="AC8" s="45">
        <f>Puntenoverzicht!AC19</f>
        <v>0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18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34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20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0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340</v>
      </c>
      <c r="G19" s="46"/>
      <c r="H19" s="45">
        <f t="shared" ref="H19:AH19" si="0">SUM(H6:H16)</f>
        <v>85</v>
      </c>
      <c r="I19" s="45">
        <f t="shared" si="0"/>
        <v>58</v>
      </c>
      <c r="J19" s="45">
        <f t="shared" si="0"/>
        <v>36</v>
      </c>
      <c r="K19" s="45">
        <f t="shared" si="0"/>
        <v>35</v>
      </c>
      <c r="L19" s="45">
        <f t="shared" si="0"/>
        <v>54</v>
      </c>
      <c r="M19" s="45">
        <f t="shared" si="0"/>
        <v>14</v>
      </c>
      <c r="N19" s="45">
        <f t="shared" si="0"/>
        <v>31</v>
      </c>
      <c r="O19" s="45">
        <f t="shared" si="0"/>
        <v>27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318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7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138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4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0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0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5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0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0</v>
      </c>
      <c r="Z13" s="45">
        <f>Puntenoverzicht!Z49</f>
        <v>0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263</v>
      </c>
      <c r="C14" s="137" t="s">
        <v>29</v>
      </c>
      <c r="D14" s="138">
        <v>1750000</v>
      </c>
      <c r="E14" s="47"/>
      <c r="F14" s="45">
        <f>Puntenoverzicht!F15</f>
        <v>14</v>
      </c>
      <c r="G14" s="46"/>
      <c r="H14" s="45">
        <f>Puntenoverzicht!H15</f>
        <v>0</v>
      </c>
      <c r="I14" s="45">
        <f>Puntenoverzicht!I15</f>
        <v>1</v>
      </c>
      <c r="J14" s="45">
        <f>Puntenoverzicht!J15</f>
        <v>3</v>
      </c>
      <c r="K14" s="45">
        <f>Puntenoverzicht!K15</f>
        <v>9</v>
      </c>
      <c r="L14" s="45">
        <f>Puntenoverzicht!L15</f>
        <v>0</v>
      </c>
      <c r="M14" s="45">
        <f>Puntenoverzicht!M15</f>
        <v>1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0</v>
      </c>
      <c r="Z14" s="45">
        <f>Puntenoverzicht!Z15</f>
        <v>0</v>
      </c>
      <c r="AA14" s="45">
        <f>Puntenoverzicht!AA15</f>
        <v>0</v>
      </c>
      <c r="AB14" s="45">
        <f>Puntenoverzicht!AB15</f>
        <v>0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252</v>
      </c>
      <c r="G19" s="46"/>
      <c r="H19" s="45">
        <f t="shared" ref="H19:AH19" si="0">SUM(H6:H16)</f>
        <v>53</v>
      </c>
      <c r="I19" s="45">
        <f t="shared" si="0"/>
        <v>41</v>
      </c>
      <c r="J19" s="45">
        <f t="shared" si="0"/>
        <v>33</v>
      </c>
      <c r="K19" s="45">
        <f t="shared" si="0"/>
        <v>31</v>
      </c>
      <c r="L19" s="45">
        <f t="shared" si="0"/>
        <v>60</v>
      </c>
      <c r="M19" s="45">
        <f t="shared" si="0"/>
        <v>18</v>
      </c>
      <c r="N19" s="45">
        <f t="shared" si="0"/>
        <v>9</v>
      </c>
      <c r="O19" s="45">
        <f t="shared" si="0"/>
        <v>7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8" t="s">
        <v>320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0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0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21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5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0</v>
      </c>
      <c r="U10" s="45">
        <f>Puntenoverzicht!U12</f>
        <v>0</v>
      </c>
      <c r="V10" s="45">
        <f>Puntenoverzicht!V12</f>
        <v>0</v>
      </c>
      <c r="W10" s="45">
        <f>Puntenoverzicht!W12</f>
        <v>0</v>
      </c>
      <c r="X10" s="45">
        <f>Puntenoverzicht!X12</f>
        <v>0</v>
      </c>
      <c r="Y10" s="45">
        <f>Puntenoverzicht!Y12</f>
        <v>0</v>
      </c>
      <c r="Z10" s="45">
        <f>Puntenoverzicht!Z12</f>
        <v>0</v>
      </c>
      <c r="AA10" s="45">
        <f>Puntenoverzicht!AA12</f>
        <v>0</v>
      </c>
      <c r="AB10" s="45">
        <f>Puntenoverzicht!AB12</f>
        <v>0</v>
      </c>
      <c r="AC10" s="45">
        <f>Puntenoverzicht!AC12</f>
        <v>0</v>
      </c>
      <c r="AD10" s="45">
        <f>Puntenoverzicht!AD12</f>
        <v>0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5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1</v>
      </c>
      <c r="L11" s="45">
        <f>Puntenoverzicht!L49</f>
        <v>0</v>
      </c>
      <c r="M11" s="45">
        <f>Puntenoverzicht!M49</f>
        <v>1</v>
      </c>
      <c r="N11" s="45">
        <f>Puntenoverzicht!N49</f>
        <v>3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0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0</v>
      </c>
      <c r="Z11" s="45">
        <f>Puntenoverzicht!Z49</f>
        <v>0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287</v>
      </c>
      <c r="C15" s="137" t="s">
        <v>229</v>
      </c>
      <c r="D15" s="138">
        <v>1000000</v>
      </c>
      <c r="E15" s="47"/>
      <c r="F15" s="45">
        <f>Puntenoverzicht!F74</f>
        <v>7</v>
      </c>
      <c r="G15" s="46"/>
      <c r="H15" s="45">
        <f>Puntenoverzicht!H74</f>
        <v>3</v>
      </c>
      <c r="I15" s="45">
        <f>Puntenoverzicht!I74</f>
        <v>3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1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0</v>
      </c>
      <c r="S15" s="45">
        <f>Puntenoverzicht!S74</f>
        <v>0</v>
      </c>
      <c r="T15" s="45">
        <f>Puntenoverzicht!T74</f>
        <v>0</v>
      </c>
      <c r="U15" s="45">
        <f>Puntenoverzicht!U74</f>
        <v>0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0</v>
      </c>
      <c r="AD15" s="45">
        <f>Puntenoverzicht!AD74</f>
        <v>0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288</v>
      </c>
      <c r="C16" s="137" t="s">
        <v>290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233</v>
      </c>
      <c r="G19" s="46"/>
      <c r="H19" s="45">
        <f t="shared" ref="H19:AH19" si="0">SUM(H6:H16)</f>
        <v>61</v>
      </c>
      <c r="I19" s="45">
        <f t="shared" si="0"/>
        <v>28</v>
      </c>
      <c r="J19" s="45">
        <f t="shared" si="0"/>
        <v>28</v>
      </c>
      <c r="K19" s="45">
        <f t="shared" si="0"/>
        <v>38</v>
      </c>
      <c r="L19" s="45">
        <f t="shared" si="0"/>
        <v>27</v>
      </c>
      <c r="M19" s="45">
        <f t="shared" si="0"/>
        <v>8</v>
      </c>
      <c r="N19" s="45">
        <f t="shared" si="0"/>
        <v>34</v>
      </c>
      <c r="O19" s="45">
        <f t="shared" si="0"/>
        <v>9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9" t="s">
        <v>151</v>
      </c>
      <c r="C1" s="509" t="s">
        <v>113</v>
      </c>
      <c r="D1" s="51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9" t="s">
        <v>150</v>
      </c>
      <c r="C2" s="511" t="s">
        <v>321</v>
      </c>
      <c r="D2" s="51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9" t="s">
        <v>145</v>
      </c>
      <c r="C3" s="518" t="s">
        <v>252</v>
      </c>
      <c r="D3" s="51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8"/>
      <c r="B4" s="498"/>
      <c r="C4" s="498"/>
      <c r="D4" s="498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00" t="s">
        <v>95</v>
      </c>
      <c r="B5" s="501" t="s">
        <v>104</v>
      </c>
      <c r="C5" s="501" t="s">
        <v>16</v>
      </c>
      <c r="D5" s="501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6">
        <v>1</v>
      </c>
      <c r="B6" s="507" t="s">
        <v>105</v>
      </c>
      <c r="C6" s="507" t="s">
        <v>83</v>
      </c>
      <c r="D6" s="508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04">
        <v>2</v>
      </c>
      <c r="B7" s="505" t="s">
        <v>272</v>
      </c>
      <c r="C7" s="505" t="s">
        <v>36</v>
      </c>
      <c r="D7" s="515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04" t="s">
        <v>266</v>
      </c>
      <c r="B8" s="505" t="s">
        <v>277</v>
      </c>
      <c r="C8" s="505" t="s">
        <v>76</v>
      </c>
      <c r="D8" s="515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16">
        <v>0.75</v>
      </c>
      <c r="B9" s="505" t="s">
        <v>125</v>
      </c>
      <c r="C9" s="505" t="s">
        <v>55</v>
      </c>
      <c r="D9" s="515">
        <v>750000</v>
      </c>
      <c r="E9" s="47"/>
      <c r="F9" s="45">
        <f>Puntenoverzicht!F41</f>
        <v>7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02">
        <v>1</v>
      </c>
      <c r="B10" s="503" t="s">
        <v>113</v>
      </c>
      <c r="C10" s="503" t="s">
        <v>25</v>
      </c>
      <c r="D10" s="514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02">
        <v>1</v>
      </c>
      <c r="B11" s="503" t="s">
        <v>132</v>
      </c>
      <c r="C11" s="503" t="s">
        <v>24</v>
      </c>
      <c r="D11" s="514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17">
        <v>0.75</v>
      </c>
      <c r="B12" s="503" t="s">
        <v>223</v>
      </c>
      <c r="C12" s="503" t="s">
        <v>63</v>
      </c>
      <c r="D12" s="514">
        <v>1500000</v>
      </c>
      <c r="E12" s="30"/>
      <c r="F12" s="45">
        <f>Puntenoverzicht!F49</f>
        <v>5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1</v>
      </c>
      <c r="L12" s="45">
        <f>Puntenoverzicht!L49</f>
        <v>0</v>
      </c>
      <c r="M12" s="45">
        <f>Puntenoverzicht!M49</f>
        <v>1</v>
      </c>
      <c r="N12" s="45">
        <f>Puntenoverzicht!N49</f>
        <v>3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0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0</v>
      </c>
      <c r="Z12" s="45">
        <f>Puntenoverzicht!Z49</f>
        <v>0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02">
        <v>2</v>
      </c>
      <c r="B13" s="503" t="s">
        <v>191</v>
      </c>
      <c r="C13" s="503" t="s">
        <v>40</v>
      </c>
      <c r="D13" s="514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04" t="s">
        <v>266</v>
      </c>
      <c r="B14" s="505" t="s">
        <v>268</v>
      </c>
      <c r="C14" s="505" t="s">
        <v>227</v>
      </c>
      <c r="D14" s="51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04" t="s">
        <v>266</v>
      </c>
      <c r="B15" s="505" t="s">
        <v>286</v>
      </c>
      <c r="C15" s="505" t="s">
        <v>228</v>
      </c>
      <c r="D15" s="515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04">
        <v>2</v>
      </c>
      <c r="B16" s="505" t="s">
        <v>108</v>
      </c>
      <c r="C16" s="505" t="s">
        <v>45</v>
      </c>
      <c r="D16" s="515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282</v>
      </c>
      <c r="G19" s="46"/>
      <c r="H19" s="45">
        <f t="shared" ref="H19:AH19" si="0">SUM(H6:H16)</f>
        <v>77</v>
      </c>
      <c r="I19" s="45">
        <f t="shared" si="0"/>
        <v>39</v>
      </c>
      <c r="J19" s="45">
        <f t="shared" si="0"/>
        <v>44</v>
      </c>
      <c r="K19" s="45">
        <f t="shared" si="0"/>
        <v>31</v>
      </c>
      <c r="L19" s="45">
        <f t="shared" si="0"/>
        <v>54</v>
      </c>
      <c r="M19" s="45">
        <f t="shared" si="0"/>
        <v>18</v>
      </c>
      <c r="N19" s="45">
        <f t="shared" si="0"/>
        <v>14</v>
      </c>
      <c r="O19" s="45">
        <f t="shared" si="0"/>
        <v>5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7" t="s">
        <v>151</v>
      </c>
      <c r="C1" s="496" t="s">
        <v>248</v>
      </c>
      <c r="D1" s="49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7" t="s">
        <v>150</v>
      </c>
      <c r="C2" s="494" t="s">
        <v>174</v>
      </c>
      <c r="D2" s="49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7" t="s">
        <v>145</v>
      </c>
      <c r="C3" s="492" t="s">
        <v>249</v>
      </c>
      <c r="D3" s="49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0"/>
      <c r="B4" s="490"/>
      <c r="C4" s="490"/>
      <c r="D4" s="4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9" t="s">
        <v>95</v>
      </c>
      <c r="B5" s="469" t="s">
        <v>104</v>
      </c>
      <c r="C5" s="469" t="s">
        <v>16</v>
      </c>
      <c r="D5" s="46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8">
        <v>2</v>
      </c>
      <c r="B6" s="487" t="s">
        <v>97</v>
      </c>
      <c r="C6" s="487" t="s">
        <v>30</v>
      </c>
      <c r="D6" s="486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85">
        <v>1</v>
      </c>
      <c r="B7" s="484" t="s">
        <v>246</v>
      </c>
      <c r="C7" s="484" t="s">
        <v>23</v>
      </c>
      <c r="D7" s="483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2">
        <v>0.75</v>
      </c>
      <c r="B8" s="484" t="s">
        <v>109</v>
      </c>
      <c r="C8" s="484" t="s">
        <v>53</v>
      </c>
      <c r="D8" s="483">
        <v>1250000</v>
      </c>
      <c r="E8" s="47"/>
      <c r="F8" s="45">
        <f>Puntenoverzicht!F39</f>
        <v>21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85">
        <v>1</v>
      </c>
      <c r="B9" s="484" t="s">
        <v>130</v>
      </c>
      <c r="C9" s="484" t="s">
        <v>20</v>
      </c>
      <c r="D9" s="483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1">
        <v>0.75</v>
      </c>
      <c r="B10" s="480" t="s">
        <v>224</v>
      </c>
      <c r="C10" s="480" t="s">
        <v>68</v>
      </c>
      <c r="D10" s="479">
        <v>1000000</v>
      </c>
      <c r="E10" s="47"/>
      <c r="F10" s="45">
        <f>Puntenoverzicht!F54</f>
        <v>20</v>
      </c>
      <c r="G10" s="46"/>
      <c r="H10" s="45">
        <f>Puntenoverzicht!H54</f>
        <v>0</v>
      </c>
      <c r="I10" s="45">
        <f>Puntenoverzicht!I54</f>
        <v>3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17</v>
      </c>
      <c r="P10" s="45">
        <f>Puntenoverzicht!P54</f>
        <v>0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8">
        <v>2</v>
      </c>
      <c r="B11" s="480" t="s">
        <v>191</v>
      </c>
      <c r="C11" s="480" t="s">
        <v>40</v>
      </c>
      <c r="D11" s="47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1">
        <v>0.75</v>
      </c>
      <c r="B12" s="480" t="s">
        <v>123</v>
      </c>
      <c r="C12" s="480" t="s">
        <v>61</v>
      </c>
      <c r="D12" s="47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8">
        <v>1</v>
      </c>
      <c r="B13" s="480" t="s">
        <v>113</v>
      </c>
      <c r="C13" s="480" t="s">
        <v>25</v>
      </c>
      <c r="D13" s="47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5" t="s">
        <v>266</v>
      </c>
      <c r="B14" s="484" t="s">
        <v>286</v>
      </c>
      <c r="C14" s="484" t="s">
        <v>228</v>
      </c>
      <c r="D14" s="483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5" t="s">
        <v>266</v>
      </c>
      <c r="B15" s="484" t="s">
        <v>268</v>
      </c>
      <c r="C15" s="484" t="s">
        <v>227</v>
      </c>
      <c r="D15" s="483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5">
        <v>2</v>
      </c>
      <c r="B16" s="484" t="s">
        <v>108</v>
      </c>
      <c r="C16" s="484" t="s">
        <v>45</v>
      </c>
      <c r="D16" s="483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346</v>
      </c>
      <c r="G19" s="46"/>
      <c r="H19" s="45">
        <f t="shared" ref="H19:AH19" si="0">SUM(H6:H16)</f>
        <v>82</v>
      </c>
      <c r="I19" s="45">
        <f t="shared" si="0"/>
        <v>53</v>
      </c>
      <c r="J19" s="45">
        <f t="shared" si="0"/>
        <v>37</v>
      </c>
      <c r="K19" s="45">
        <f t="shared" si="0"/>
        <v>43</v>
      </c>
      <c r="L19" s="45">
        <f t="shared" si="0"/>
        <v>54</v>
      </c>
      <c r="M19" s="45">
        <f t="shared" si="0"/>
        <v>14</v>
      </c>
      <c r="N19" s="45">
        <f t="shared" si="0"/>
        <v>36</v>
      </c>
      <c r="O19" s="45">
        <f t="shared" si="0"/>
        <v>27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21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0</v>
      </c>
      <c r="Q9" s="45">
        <f>Puntenoverzicht!Q39</f>
        <v>0</v>
      </c>
      <c r="R9" s="45">
        <f>Puntenoverzicht!R39</f>
        <v>0</v>
      </c>
      <c r="S9" s="45">
        <f>Puntenoverzicht!S39</f>
        <v>0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0</v>
      </c>
      <c r="AB9" s="45">
        <f>Puntenoverzicht!AB39</f>
        <v>0</v>
      </c>
      <c r="AC9" s="45">
        <f>Puntenoverzicht!AC39</f>
        <v>0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8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0</v>
      </c>
      <c r="S16" s="45">
        <f>Puntenoverzicht!S32</f>
        <v>0</v>
      </c>
      <c r="T16" s="45">
        <f>Puntenoverzicht!T32</f>
        <v>0</v>
      </c>
      <c r="U16" s="45">
        <f>Puntenoverzicht!U32</f>
        <v>0</v>
      </c>
      <c r="V16" s="45">
        <f>Puntenoverzicht!V32</f>
        <v>0</v>
      </c>
      <c r="W16" s="45">
        <f>Puntenoverzicht!W32</f>
        <v>0</v>
      </c>
      <c r="X16" s="45">
        <f>Puntenoverzicht!X32</f>
        <v>0</v>
      </c>
      <c r="Y16" s="45">
        <f>Puntenoverzicht!Y32</f>
        <v>0</v>
      </c>
      <c r="Z16" s="45">
        <f>Puntenoverzicht!Z32</f>
        <v>0</v>
      </c>
      <c r="AA16" s="45">
        <f>Puntenoverzicht!AA32</f>
        <v>0</v>
      </c>
      <c r="AB16" s="45">
        <f>Puntenoverzicht!AB32</f>
        <v>0</v>
      </c>
      <c r="AC16" s="45">
        <f>Puntenoverzicht!AC32</f>
        <v>0</v>
      </c>
      <c r="AD16" s="45">
        <f>Puntenoverzicht!AD32</f>
        <v>0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268</v>
      </c>
      <c r="G19" s="46"/>
      <c r="H19" s="45">
        <f t="shared" ref="H19:AH19" si="0">SUM(H6:H16)</f>
        <v>50</v>
      </c>
      <c r="I19" s="45">
        <f t="shared" si="0"/>
        <v>60</v>
      </c>
      <c r="J19" s="45">
        <f t="shared" si="0"/>
        <v>39</v>
      </c>
      <c r="K19" s="45">
        <f t="shared" si="0"/>
        <v>19</v>
      </c>
      <c r="L19" s="45">
        <f t="shared" si="0"/>
        <v>57</v>
      </c>
      <c r="M19" s="45">
        <f t="shared" si="0"/>
        <v>19</v>
      </c>
      <c r="N19" s="45">
        <f t="shared" si="0"/>
        <v>17</v>
      </c>
      <c r="O19" s="45">
        <f t="shared" si="0"/>
        <v>7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327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276</v>
      </c>
      <c r="C7" s="137" t="s">
        <v>75</v>
      </c>
      <c r="D7" s="138">
        <v>1000000</v>
      </c>
      <c r="E7" s="47"/>
      <c r="F7" s="45">
        <f>Puntenoverzicht!F61</f>
        <v>13</v>
      </c>
      <c r="G7" s="46"/>
      <c r="H7" s="45">
        <f>Puntenoverzicht!H61</f>
        <v>3</v>
      </c>
      <c r="I7" s="45">
        <f>Puntenoverzicht!I61</f>
        <v>3</v>
      </c>
      <c r="J7" s="45">
        <f>Puntenoverzicht!J61</f>
        <v>0</v>
      </c>
      <c r="K7" s="45">
        <f>Puntenoverzicht!K61</f>
        <v>0</v>
      </c>
      <c r="L7" s="45">
        <f>Puntenoverzicht!L61</f>
        <v>3</v>
      </c>
      <c r="M7" s="45">
        <f>Puntenoverzicht!M61</f>
        <v>4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0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314</v>
      </c>
      <c r="G19" s="46"/>
      <c r="H19" s="45">
        <f t="shared" ref="H19:AH19" si="0">SUM(H6:H16)</f>
        <v>93</v>
      </c>
      <c r="I19" s="45">
        <f t="shared" si="0"/>
        <v>45</v>
      </c>
      <c r="J19" s="45">
        <f t="shared" si="0"/>
        <v>39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9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240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329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2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1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1</v>
      </c>
      <c r="P7" s="45">
        <f>Puntenoverzicht!P35</f>
        <v>0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0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0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267</v>
      </c>
      <c r="G19" s="46"/>
      <c r="H19" s="45">
        <f t="shared" ref="H19:AH19" si="0">SUM(H6:H16)</f>
        <v>77</v>
      </c>
      <c r="I19" s="45">
        <f t="shared" si="0"/>
        <v>44</v>
      </c>
      <c r="J19" s="45">
        <f t="shared" si="0"/>
        <v>47</v>
      </c>
      <c r="K19" s="45">
        <f t="shared" si="0"/>
        <v>22</v>
      </c>
      <c r="L19" s="45">
        <f t="shared" si="0"/>
        <v>51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5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1</v>
      </c>
      <c r="L7" s="45">
        <f>Puntenoverzicht!L36</f>
        <v>3</v>
      </c>
      <c r="M7" s="45">
        <f>Puntenoverzicht!M36</f>
        <v>0</v>
      </c>
      <c r="N7" s="45">
        <f>Puntenoverzicht!N36</f>
        <v>0</v>
      </c>
      <c r="O7" s="45">
        <f>Puntenoverzicht!O36</f>
        <v>1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9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257</v>
      </c>
      <c r="G19" s="46"/>
      <c r="H19" s="45">
        <f t="shared" ref="H19:AH19" si="0">SUM(H6:H16)</f>
        <v>61</v>
      </c>
      <c r="I19" s="45">
        <f t="shared" si="0"/>
        <v>25</v>
      </c>
      <c r="J19" s="45">
        <f t="shared" si="0"/>
        <v>33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10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topLeftCell="B32" zoomScale="80" zoomScaleNormal="80" workbookViewId="0">
      <pane xSplit="6330" topLeftCell="H1" activePane="topRight"/>
      <selection activeCell="A76" sqref="A76:XFD87"/>
      <selection pane="topRight" activeCell="O53" sqref="O53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24">
        <v>1500000</v>
      </c>
      <c r="E2" s="120"/>
      <c r="F2" s="130">
        <f>SUM(H2:AH2)</f>
        <v>12</v>
      </c>
      <c r="G2" s="120"/>
      <c r="H2" s="131"/>
      <c r="I2" s="132">
        <v>6</v>
      </c>
      <c r="J2" s="132">
        <v>8</v>
      </c>
      <c r="K2" s="132"/>
      <c r="L2" s="132"/>
      <c r="M2" s="132">
        <v>1</v>
      </c>
      <c r="N2" s="132"/>
      <c r="O2" s="132">
        <v>-3</v>
      </c>
      <c r="P2" s="132"/>
      <c r="Q2" s="132"/>
      <c r="R2" s="132"/>
      <c r="S2" s="132"/>
      <c r="T2" s="132"/>
      <c r="U2" s="133"/>
      <c r="V2" s="133"/>
      <c r="W2" s="133"/>
      <c r="X2" s="133"/>
      <c r="Y2" s="133"/>
      <c r="Z2" s="132"/>
      <c r="AA2" s="133"/>
      <c r="AB2" s="133"/>
      <c r="AC2" s="133"/>
      <c r="AD2" s="133"/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25">
        <v>1250000</v>
      </c>
      <c r="E3" s="139"/>
      <c r="F3" s="130">
        <f t="shared" ref="F3:F59" si="0">SUM(H3:AH3)</f>
        <v>3</v>
      </c>
      <c r="G3" s="139"/>
      <c r="H3" s="131"/>
      <c r="I3" s="132"/>
      <c r="J3" s="132"/>
      <c r="K3" s="132">
        <v>3</v>
      </c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133"/>
      <c r="W3" s="133"/>
      <c r="X3" s="133"/>
      <c r="Y3" s="133"/>
      <c r="Z3" s="132"/>
      <c r="AA3" s="133"/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25">
        <v>1000000</v>
      </c>
      <c r="E4" s="139"/>
      <c r="F4" s="130">
        <f t="shared" si="0"/>
        <v>7</v>
      </c>
      <c r="G4" s="139"/>
      <c r="H4" s="131"/>
      <c r="I4" s="132">
        <v>4</v>
      </c>
      <c r="J4" s="132">
        <v>6</v>
      </c>
      <c r="K4" s="132">
        <v>-3</v>
      </c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33"/>
      <c r="W4" s="133"/>
      <c r="X4" s="133"/>
      <c r="Y4" s="133"/>
      <c r="Z4" s="132"/>
      <c r="AA4" s="133"/>
      <c r="AB4" s="133"/>
      <c r="AC4" s="133"/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25">
        <v>750000</v>
      </c>
      <c r="E5" s="139"/>
      <c r="F5" s="130">
        <f t="shared" si="0"/>
        <v>7</v>
      </c>
      <c r="G5" s="139"/>
      <c r="H5" s="132"/>
      <c r="I5" s="132">
        <v>4</v>
      </c>
      <c r="J5" s="132">
        <v>6</v>
      </c>
      <c r="K5" s="132"/>
      <c r="L5" s="132"/>
      <c r="M5" s="132"/>
      <c r="N5" s="132">
        <v>-3</v>
      </c>
      <c r="O5" s="132"/>
      <c r="P5" s="132"/>
      <c r="Q5" s="132"/>
      <c r="R5" s="132"/>
      <c r="S5" s="132"/>
      <c r="T5" s="132"/>
      <c r="U5" s="133"/>
      <c r="V5" s="133"/>
      <c r="W5" s="133"/>
      <c r="X5" s="133"/>
      <c r="Y5" s="133"/>
      <c r="Z5" s="132"/>
      <c r="AA5" s="133"/>
      <c r="AB5" s="133"/>
      <c r="AC5" s="133"/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25">
        <v>1250000</v>
      </c>
      <c r="E6" s="139"/>
      <c r="F6" s="130">
        <f t="shared" si="0"/>
        <v>11</v>
      </c>
      <c r="G6" s="139"/>
      <c r="H6" s="132"/>
      <c r="I6" s="132">
        <v>4</v>
      </c>
      <c r="J6" s="132">
        <v>6</v>
      </c>
      <c r="K6" s="132"/>
      <c r="L6" s="132"/>
      <c r="M6" s="132">
        <v>1</v>
      </c>
      <c r="N6" s="132"/>
      <c r="O6" s="132"/>
      <c r="P6" s="132"/>
      <c r="Q6" s="132"/>
      <c r="R6" s="132"/>
      <c r="S6" s="132"/>
      <c r="T6" s="132"/>
      <c r="U6" s="133"/>
      <c r="V6" s="133"/>
      <c r="W6" s="133"/>
      <c r="X6" s="133"/>
      <c r="Y6" s="133"/>
      <c r="Z6" s="132"/>
      <c r="AA6" s="133"/>
      <c r="AB6" s="133"/>
      <c r="AC6" s="133"/>
      <c r="AD6" s="133"/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25">
        <v>1000000</v>
      </c>
      <c r="E7" s="139"/>
      <c r="F7" s="130">
        <f t="shared" si="0"/>
        <v>5</v>
      </c>
      <c r="G7" s="139"/>
      <c r="H7" s="132">
        <v>6</v>
      </c>
      <c r="I7" s="132">
        <v>4</v>
      </c>
      <c r="J7" s="132"/>
      <c r="K7" s="132"/>
      <c r="L7" s="132"/>
      <c r="M7" s="132">
        <v>-2</v>
      </c>
      <c r="N7" s="132">
        <v>-3</v>
      </c>
      <c r="O7" s="132"/>
      <c r="P7" s="132"/>
      <c r="Q7" s="132"/>
      <c r="R7" s="132"/>
      <c r="S7" s="132"/>
      <c r="T7" s="132"/>
      <c r="U7" s="133"/>
      <c r="V7" s="133"/>
      <c r="W7" s="133"/>
      <c r="X7" s="133"/>
      <c r="Y7" s="133"/>
      <c r="Z7" s="132"/>
      <c r="AA7" s="133"/>
      <c r="AB7" s="133"/>
      <c r="AC7" s="133"/>
      <c r="AD7" s="133"/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25">
        <v>1000000</v>
      </c>
      <c r="E8" s="139"/>
      <c r="F8" s="130">
        <f t="shared" si="0"/>
        <v>2</v>
      </c>
      <c r="G8" s="139"/>
      <c r="H8" s="132"/>
      <c r="I8" s="132">
        <v>1</v>
      </c>
      <c r="J8" s="132"/>
      <c r="K8" s="132"/>
      <c r="L8" s="132"/>
      <c r="M8" s="132">
        <v>1</v>
      </c>
      <c r="N8" s="132"/>
      <c r="O8" s="132"/>
      <c r="P8" s="132"/>
      <c r="Q8" s="132"/>
      <c r="R8" s="132"/>
      <c r="S8" s="132"/>
      <c r="T8" s="132"/>
      <c r="U8" s="133"/>
      <c r="V8" s="133"/>
      <c r="W8" s="133"/>
      <c r="X8" s="133"/>
      <c r="Y8" s="133"/>
      <c r="Z8" s="132"/>
      <c r="AA8" s="133"/>
      <c r="AB8" s="133"/>
      <c r="AC8" s="133"/>
      <c r="AD8" s="133"/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25">
        <v>1000000</v>
      </c>
      <c r="E9" s="139"/>
      <c r="F9" s="130">
        <f t="shared" si="0"/>
        <v>11</v>
      </c>
      <c r="G9" s="139"/>
      <c r="H9" s="132"/>
      <c r="I9" s="132">
        <v>4</v>
      </c>
      <c r="J9" s="132">
        <v>6</v>
      </c>
      <c r="K9" s="132"/>
      <c r="L9" s="132"/>
      <c r="M9" s="132">
        <v>1</v>
      </c>
      <c r="N9" s="132"/>
      <c r="O9" s="132"/>
      <c r="P9" s="132"/>
      <c r="Q9" s="132"/>
      <c r="R9" s="132"/>
      <c r="S9" s="132"/>
      <c r="T9" s="132"/>
      <c r="U9" s="133"/>
      <c r="V9" s="133"/>
      <c r="W9" s="133"/>
      <c r="X9" s="133"/>
      <c r="Y9" s="133"/>
      <c r="Z9" s="132"/>
      <c r="AA9" s="133"/>
      <c r="AB9" s="133"/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13</v>
      </c>
      <c r="G10" s="139"/>
      <c r="H10" s="132"/>
      <c r="I10" s="132">
        <v>1</v>
      </c>
      <c r="J10" s="132">
        <v>11</v>
      </c>
      <c r="K10" s="132"/>
      <c r="L10" s="132"/>
      <c r="M10" s="132">
        <v>1</v>
      </c>
      <c r="N10" s="132"/>
      <c r="O10" s="132"/>
      <c r="P10" s="132"/>
      <c r="Q10" s="132"/>
      <c r="R10" s="132"/>
      <c r="S10" s="132"/>
      <c r="T10" s="132"/>
      <c r="U10" s="133"/>
      <c r="V10" s="133"/>
      <c r="W10" s="133"/>
      <c r="X10" s="133"/>
      <c r="Y10" s="133"/>
      <c r="Z10" s="132"/>
      <c r="AA10" s="133"/>
      <c r="AB10" s="133"/>
      <c r="AC10" s="133"/>
      <c r="AD10" s="133"/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34</v>
      </c>
      <c r="G11" s="139"/>
      <c r="H11" s="131">
        <v>8</v>
      </c>
      <c r="I11" s="132">
        <v>1</v>
      </c>
      <c r="J11" s="132">
        <v>19</v>
      </c>
      <c r="K11" s="132">
        <v>-3</v>
      </c>
      <c r="L11" s="132"/>
      <c r="M11" s="132">
        <v>1</v>
      </c>
      <c r="N11" s="132"/>
      <c r="O11" s="132">
        <v>8</v>
      </c>
      <c r="P11" s="132"/>
      <c r="Q11" s="132"/>
      <c r="R11" s="132"/>
      <c r="S11" s="132"/>
      <c r="T11" s="132"/>
      <c r="U11" s="133"/>
      <c r="V11" s="133"/>
      <c r="W11" s="133"/>
      <c r="X11" s="133"/>
      <c r="Y11" s="133"/>
      <c r="Z11" s="132"/>
      <c r="AA11" s="133"/>
      <c r="AB11" s="133"/>
      <c r="AC11" s="133"/>
      <c r="AD11" s="133"/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5</v>
      </c>
      <c r="G12" s="139"/>
      <c r="H12" s="131"/>
      <c r="I12" s="132">
        <v>1</v>
      </c>
      <c r="J12" s="132">
        <v>3</v>
      </c>
      <c r="K12" s="132"/>
      <c r="L12" s="132"/>
      <c r="M12" s="132">
        <v>1</v>
      </c>
      <c r="N12" s="132"/>
      <c r="O12" s="132"/>
      <c r="P12" s="132"/>
      <c r="Q12" s="132"/>
      <c r="R12" s="132"/>
      <c r="S12" s="132"/>
      <c r="T12" s="132"/>
      <c r="U12" s="133"/>
      <c r="V12" s="133"/>
      <c r="W12" s="133"/>
      <c r="X12" s="133"/>
      <c r="Y12" s="133"/>
      <c r="Z12" s="132"/>
      <c r="AA12" s="133"/>
      <c r="AB12" s="133"/>
      <c r="AC12" s="133"/>
      <c r="AD12" s="133"/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269</v>
      </c>
      <c r="C13" s="128" t="s">
        <v>27</v>
      </c>
      <c r="D13" s="128">
        <v>1500000</v>
      </c>
      <c r="E13" s="139"/>
      <c r="F13" s="130">
        <f t="shared" si="0"/>
        <v>24</v>
      </c>
      <c r="G13" s="139"/>
      <c r="H13" s="131"/>
      <c r="I13" s="132">
        <v>1</v>
      </c>
      <c r="J13" s="132"/>
      <c r="K13" s="132">
        <v>3</v>
      </c>
      <c r="L13" s="132"/>
      <c r="M13" s="132">
        <v>17</v>
      </c>
      <c r="N13" s="132">
        <v>3</v>
      </c>
      <c r="O13" s="132"/>
      <c r="P13" s="132"/>
      <c r="Q13" s="132"/>
      <c r="R13" s="132"/>
      <c r="S13" s="132"/>
      <c r="T13" s="132"/>
      <c r="U13" s="133"/>
      <c r="V13" s="133"/>
      <c r="W13" s="133"/>
      <c r="X13" s="133"/>
      <c r="Y13" s="133"/>
      <c r="Z13" s="132"/>
      <c r="AA13" s="133"/>
      <c r="AB13" s="133"/>
      <c r="AC13" s="133"/>
      <c r="AD13" s="133"/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25">
        <v>2250000</v>
      </c>
      <c r="E14" s="139"/>
      <c r="F14" s="130">
        <f t="shared" si="0"/>
        <v>7</v>
      </c>
      <c r="G14" s="139"/>
      <c r="H14" s="131">
        <v>6</v>
      </c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3"/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263</v>
      </c>
      <c r="C15" s="137" t="s">
        <v>29</v>
      </c>
      <c r="D15" s="525">
        <v>1750000</v>
      </c>
      <c r="E15" s="139"/>
      <c r="F15" s="130">
        <f t="shared" si="0"/>
        <v>14</v>
      </c>
      <c r="G15" s="139"/>
      <c r="H15" s="131"/>
      <c r="I15" s="132">
        <v>1</v>
      </c>
      <c r="J15" s="132">
        <v>3</v>
      </c>
      <c r="K15" s="132">
        <v>9</v>
      </c>
      <c r="L15" s="132"/>
      <c r="M15" s="132">
        <v>1</v>
      </c>
      <c r="N15" s="132"/>
      <c r="O15" s="132"/>
      <c r="P15" s="132"/>
      <c r="Q15" s="132"/>
      <c r="R15" s="132"/>
      <c r="S15" s="132"/>
      <c r="T15" s="132"/>
      <c r="U15" s="133"/>
      <c r="V15" s="133"/>
      <c r="W15" s="133"/>
      <c r="X15" s="133"/>
      <c r="Y15" s="133"/>
      <c r="Z15" s="132"/>
      <c r="AA15" s="133"/>
      <c r="AB15" s="133"/>
      <c r="AC15" s="133"/>
      <c r="AD15" s="133"/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24">
        <v>1000000</v>
      </c>
      <c r="E16" s="139"/>
      <c r="F16" s="130">
        <f t="shared" si="0"/>
        <v>33</v>
      </c>
      <c r="G16" s="139"/>
      <c r="H16" s="131">
        <v>8</v>
      </c>
      <c r="I16" s="132"/>
      <c r="J16" s="132"/>
      <c r="K16" s="132">
        <v>13</v>
      </c>
      <c r="L16" s="132">
        <v>3</v>
      </c>
      <c r="M16" s="132">
        <v>1</v>
      </c>
      <c r="N16" s="132">
        <v>8</v>
      </c>
      <c r="O16" s="132"/>
      <c r="P16" s="132"/>
      <c r="Q16" s="132"/>
      <c r="R16" s="132"/>
      <c r="S16" s="132"/>
      <c r="T16" s="132"/>
      <c r="U16" s="133"/>
      <c r="V16" s="133"/>
      <c r="W16" s="133"/>
      <c r="X16" s="133"/>
      <c r="Y16" s="133"/>
      <c r="Z16" s="132"/>
      <c r="AA16" s="133"/>
      <c r="AB16" s="133"/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270</v>
      </c>
      <c r="C17" s="128" t="s">
        <v>31</v>
      </c>
      <c r="D17" s="128">
        <v>1250000</v>
      </c>
      <c r="E17" s="139"/>
      <c r="F17" s="130">
        <f t="shared" si="0"/>
        <v>20</v>
      </c>
      <c r="G17" s="139"/>
      <c r="H17" s="131">
        <v>8</v>
      </c>
      <c r="I17" s="132"/>
      <c r="J17" s="132"/>
      <c r="K17" s="132">
        <v>3</v>
      </c>
      <c r="L17" s="132"/>
      <c r="M17" s="132">
        <v>1</v>
      </c>
      <c r="N17" s="132">
        <v>8</v>
      </c>
      <c r="O17" s="132"/>
      <c r="P17" s="132"/>
      <c r="Q17" s="132"/>
      <c r="R17" s="132"/>
      <c r="S17" s="132"/>
      <c r="T17" s="132"/>
      <c r="U17" s="133"/>
      <c r="V17" s="133"/>
      <c r="W17" s="133"/>
      <c r="X17" s="133"/>
      <c r="Y17" s="133"/>
      <c r="Z17" s="132"/>
      <c r="AA17" s="133"/>
      <c r="AB17" s="133"/>
      <c r="AC17" s="133"/>
      <c r="AD17" s="133"/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271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25">
        <v>1750000</v>
      </c>
      <c r="E19" s="139"/>
      <c r="F19" s="130">
        <f t="shared" si="0"/>
        <v>16</v>
      </c>
      <c r="G19" s="139"/>
      <c r="H19" s="131">
        <v>6</v>
      </c>
      <c r="I19" s="132"/>
      <c r="J19" s="132"/>
      <c r="K19" s="132">
        <v>3</v>
      </c>
      <c r="L19" s="132"/>
      <c r="M19" s="132">
        <v>1</v>
      </c>
      <c r="N19" s="132">
        <v>6</v>
      </c>
      <c r="O19" s="132"/>
      <c r="P19" s="132"/>
      <c r="Q19" s="132"/>
      <c r="R19" s="132"/>
      <c r="S19" s="132"/>
      <c r="T19" s="132"/>
      <c r="U19" s="133"/>
      <c r="V19" s="133"/>
      <c r="W19" s="133"/>
      <c r="X19" s="133"/>
      <c r="Y19" s="133"/>
      <c r="Z19" s="132"/>
      <c r="AA19" s="133"/>
      <c r="AB19" s="133"/>
      <c r="AC19" s="133"/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25">
        <v>2000000</v>
      </c>
      <c r="E20" s="139"/>
      <c r="F20" s="130">
        <f t="shared" si="0"/>
        <v>25</v>
      </c>
      <c r="G20" s="139"/>
      <c r="H20" s="131">
        <v>6</v>
      </c>
      <c r="I20" s="132"/>
      <c r="J20" s="132">
        <v>6</v>
      </c>
      <c r="K20" s="132">
        <v>3</v>
      </c>
      <c r="L20" s="132">
        <v>3</v>
      </c>
      <c r="M20" s="132">
        <v>1</v>
      </c>
      <c r="N20" s="132">
        <v>6</v>
      </c>
      <c r="O20" s="132"/>
      <c r="P20" s="132"/>
      <c r="Q20" s="132"/>
      <c r="R20" s="132"/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25">
        <v>1500000</v>
      </c>
      <c r="E21" s="139"/>
      <c r="F21" s="130">
        <f t="shared" si="0"/>
        <v>16</v>
      </c>
      <c r="G21" s="139"/>
      <c r="H21" s="131">
        <v>6</v>
      </c>
      <c r="I21" s="132"/>
      <c r="J21" s="132"/>
      <c r="K21" s="132">
        <v>3</v>
      </c>
      <c r="L21" s="132"/>
      <c r="M21" s="132">
        <v>1</v>
      </c>
      <c r="N21" s="132">
        <v>6</v>
      </c>
      <c r="O21" s="132"/>
      <c r="P21" s="132"/>
      <c r="Q21" s="132"/>
      <c r="R21" s="132"/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272</v>
      </c>
      <c r="C22" s="137" t="s">
        <v>36</v>
      </c>
      <c r="D22" s="525">
        <v>750000</v>
      </c>
      <c r="E22" s="139"/>
      <c r="F22" s="130">
        <f t="shared" si="0"/>
        <v>0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/>
      <c r="X22" s="133"/>
      <c r="Y22" s="133"/>
      <c r="Z22" s="132"/>
      <c r="AA22" s="133"/>
      <c r="AB22" s="133"/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25">
        <v>1000000</v>
      </c>
      <c r="E23" s="139"/>
      <c r="F23" s="130">
        <f t="shared" si="0"/>
        <v>19</v>
      </c>
      <c r="G23" s="139"/>
      <c r="H23" s="131">
        <v>6</v>
      </c>
      <c r="I23" s="132"/>
      <c r="J23" s="132"/>
      <c r="K23" s="132">
        <v>3</v>
      </c>
      <c r="L23" s="132">
        <v>3</v>
      </c>
      <c r="M23" s="132">
        <v>1</v>
      </c>
      <c r="N23" s="132">
        <v>6</v>
      </c>
      <c r="O23" s="132"/>
      <c r="P23" s="132"/>
      <c r="Q23" s="132"/>
      <c r="R23" s="132"/>
      <c r="S23" s="132"/>
      <c r="T23" s="132"/>
      <c r="U23" s="133"/>
      <c r="V23" s="133"/>
      <c r="W23" s="133"/>
      <c r="X23" s="133"/>
      <c r="Y23" s="133"/>
      <c r="Z23" s="132"/>
      <c r="AA23" s="133"/>
      <c r="AB23" s="133"/>
      <c r="AC23" s="133"/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25">
        <v>1000000</v>
      </c>
      <c r="E24" s="139"/>
      <c r="F24" s="130">
        <f t="shared" si="0"/>
        <v>13</v>
      </c>
      <c r="G24" s="139"/>
      <c r="H24" s="131">
        <v>6</v>
      </c>
      <c r="I24" s="132"/>
      <c r="J24" s="132"/>
      <c r="K24" s="132"/>
      <c r="L24" s="132"/>
      <c r="M24" s="132">
        <v>1</v>
      </c>
      <c r="N24" s="132">
        <v>6</v>
      </c>
      <c r="O24" s="132"/>
      <c r="P24" s="132"/>
      <c r="Q24" s="132"/>
      <c r="R24" s="132"/>
      <c r="S24" s="132"/>
      <c r="T24" s="132"/>
      <c r="U24" s="133"/>
      <c r="V24" s="133"/>
      <c r="W24" s="133"/>
      <c r="X24" s="133"/>
      <c r="Y24" s="133"/>
      <c r="Z24" s="132"/>
      <c r="AA24" s="133"/>
      <c r="AB24" s="133"/>
      <c r="AC24" s="133"/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15</v>
      </c>
      <c r="G26" s="139"/>
      <c r="H26" s="131">
        <v>3</v>
      </c>
      <c r="I26" s="132">
        <v>-11</v>
      </c>
      <c r="J26" s="132"/>
      <c r="K26" s="132">
        <v>11</v>
      </c>
      <c r="L26" s="132"/>
      <c r="M26" s="132">
        <v>1</v>
      </c>
      <c r="N26" s="132">
        <v>11</v>
      </c>
      <c r="O26" s="132"/>
      <c r="P26" s="132"/>
      <c r="Q26" s="132"/>
      <c r="R26" s="132"/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18</v>
      </c>
      <c r="G27" s="139"/>
      <c r="H27" s="131">
        <v>11</v>
      </c>
      <c r="I27" s="132"/>
      <c r="J27" s="132">
        <v>3</v>
      </c>
      <c r="K27" s="132">
        <v>3</v>
      </c>
      <c r="L27" s="132"/>
      <c r="M27" s="132">
        <v>1</v>
      </c>
      <c r="N27" s="132"/>
      <c r="O27" s="132"/>
      <c r="P27" s="132"/>
      <c r="Q27" s="132"/>
      <c r="R27" s="132"/>
      <c r="S27" s="132"/>
      <c r="T27" s="132"/>
      <c r="U27" s="133"/>
      <c r="V27" s="133"/>
      <c r="W27" s="133"/>
      <c r="X27" s="133"/>
      <c r="Y27" s="133"/>
      <c r="Z27" s="132"/>
      <c r="AA27" s="133"/>
      <c r="AB27" s="133"/>
      <c r="AC27" s="133"/>
      <c r="AD27" s="133"/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273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4</v>
      </c>
      <c r="G29" s="139"/>
      <c r="H29" s="131"/>
      <c r="I29" s="132"/>
      <c r="J29" s="132">
        <v>3</v>
      </c>
      <c r="K29" s="132"/>
      <c r="L29" s="132"/>
      <c r="M29" s="132">
        <v>1</v>
      </c>
      <c r="N29" s="132"/>
      <c r="O29" s="132"/>
      <c r="P29" s="132"/>
      <c r="Q29" s="132"/>
      <c r="R29" s="132"/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1</v>
      </c>
      <c r="G30" s="139"/>
      <c r="H30" s="131"/>
      <c r="I30" s="132"/>
      <c r="J30" s="132"/>
      <c r="K30" s="132"/>
      <c r="L30" s="132"/>
      <c r="M30" s="132">
        <v>1</v>
      </c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25">
        <v>2750000</v>
      </c>
      <c r="E31" s="139"/>
      <c r="F31" s="130">
        <f t="shared" si="0"/>
        <v>25</v>
      </c>
      <c r="G31" s="139"/>
      <c r="H31" s="131">
        <v>3</v>
      </c>
      <c r="I31" s="132">
        <v>6</v>
      </c>
      <c r="J31" s="132"/>
      <c r="K31" s="132">
        <v>9</v>
      </c>
      <c r="L31" s="132"/>
      <c r="M31" s="132">
        <v>7</v>
      </c>
      <c r="N31" s="132"/>
      <c r="O31" s="132"/>
      <c r="P31" s="132"/>
      <c r="Q31" s="132"/>
      <c r="R31" s="132"/>
      <c r="S31" s="132"/>
      <c r="T31" s="132"/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264</v>
      </c>
      <c r="C32" s="137" t="s">
        <v>46</v>
      </c>
      <c r="D32" s="525">
        <v>2000000</v>
      </c>
      <c r="E32" s="139"/>
      <c r="F32" s="130">
        <f t="shared" si="0"/>
        <v>8</v>
      </c>
      <c r="G32" s="139"/>
      <c r="H32" s="131">
        <v>3</v>
      </c>
      <c r="I32" s="132"/>
      <c r="J32" s="132">
        <v>3</v>
      </c>
      <c r="K32" s="132"/>
      <c r="L32" s="132"/>
      <c r="M32" s="132">
        <v>2</v>
      </c>
      <c r="N32" s="132"/>
      <c r="O32" s="132"/>
      <c r="P32" s="132"/>
      <c r="Q32" s="132"/>
      <c r="R32" s="132"/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48">
        <v>0.75</v>
      </c>
      <c r="B33" s="141" t="s">
        <v>274</v>
      </c>
      <c r="C33" s="141" t="s">
        <v>47</v>
      </c>
      <c r="D33" s="524">
        <v>1000000</v>
      </c>
      <c r="E33" s="139"/>
      <c r="F33" s="130">
        <f t="shared" si="0"/>
        <v>2</v>
      </c>
      <c r="G33" s="139"/>
      <c r="H33" s="131"/>
      <c r="I33" s="132"/>
      <c r="J33" s="132"/>
      <c r="K33" s="132">
        <v>1</v>
      </c>
      <c r="L33" s="132"/>
      <c r="M33" s="132"/>
      <c r="N33" s="132"/>
      <c r="O33" s="132">
        <v>1</v>
      </c>
      <c r="P33" s="132"/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47">
        <v>0.75</v>
      </c>
      <c r="B34" s="137" t="s">
        <v>119</v>
      </c>
      <c r="C34" s="137" t="s">
        <v>48</v>
      </c>
      <c r="D34" s="525">
        <v>500000</v>
      </c>
      <c r="E34" s="139"/>
      <c r="F34" s="130">
        <f t="shared" si="0"/>
        <v>1</v>
      </c>
      <c r="G34" s="139"/>
      <c r="H34" s="131"/>
      <c r="I34" s="132"/>
      <c r="J34" s="132"/>
      <c r="K34" s="132"/>
      <c r="L34" s="132"/>
      <c r="M34" s="132"/>
      <c r="N34" s="132"/>
      <c r="O34" s="132">
        <v>1</v>
      </c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47">
        <v>0.75</v>
      </c>
      <c r="B35" s="137" t="s">
        <v>116</v>
      </c>
      <c r="C35" s="137" t="s">
        <v>49</v>
      </c>
      <c r="D35" s="525">
        <v>750000</v>
      </c>
      <c r="E35" s="139"/>
      <c r="F35" s="130">
        <f t="shared" si="0"/>
        <v>2</v>
      </c>
      <c r="G35" s="139"/>
      <c r="H35" s="131"/>
      <c r="I35" s="132"/>
      <c r="J35" s="132"/>
      <c r="K35" s="132">
        <v>1</v>
      </c>
      <c r="L35" s="132"/>
      <c r="M35" s="132"/>
      <c r="N35" s="132"/>
      <c r="O35" s="132">
        <v>1</v>
      </c>
      <c r="P35" s="132"/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47">
        <v>0.75</v>
      </c>
      <c r="B36" s="137" t="s">
        <v>99</v>
      </c>
      <c r="C36" s="137" t="s">
        <v>50</v>
      </c>
      <c r="D36" s="525">
        <v>500000</v>
      </c>
      <c r="E36" s="139"/>
      <c r="F36" s="130">
        <f t="shared" si="0"/>
        <v>5</v>
      </c>
      <c r="G36" s="139"/>
      <c r="H36" s="131"/>
      <c r="I36" s="132"/>
      <c r="J36" s="132"/>
      <c r="K36" s="132">
        <v>1</v>
      </c>
      <c r="L36" s="132">
        <v>3</v>
      </c>
      <c r="M36" s="132"/>
      <c r="N36" s="132"/>
      <c r="O36" s="132">
        <v>1</v>
      </c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47">
        <v>0.75</v>
      </c>
      <c r="B37" s="137" t="s">
        <v>115</v>
      </c>
      <c r="C37" s="137" t="s">
        <v>51</v>
      </c>
      <c r="D37" s="525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47">
        <v>0.75</v>
      </c>
      <c r="B38" s="137" t="s">
        <v>117</v>
      </c>
      <c r="C38" s="137" t="s">
        <v>52</v>
      </c>
      <c r="D38" s="525">
        <v>500000</v>
      </c>
      <c r="E38" s="139"/>
      <c r="F38" s="130">
        <f t="shared" si="0"/>
        <v>0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47">
        <v>0.75</v>
      </c>
      <c r="B39" s="137" t="s">
        <v>109</v>
      </c>
      <c r="C39" s="137" t="s">
        <v>53</v>
      </c>
      <c r="D39" s="525">
        <v>1250000</v>
      </c>
      <c r="E39" s="139"/>
      <c r="F39" s="130">
        <f t="shared" si="0"/>
        <v>21</v>
      </c>
      <c r="G39" s="139"/>
      <c r="H39" s="131"/>
      <c r="I39" s="132">
        <v>13</v>
      </c>
      <c r="J39" s="132"/>
      <c r="K39" s="132">
        <v>1</v>
      </c>
      <c r="L39" s="132"/>
      <c r="M39" s="132"/>
      <c r="N39" s="132">
        <v>6</v>
      </c>
      <c r="O39" s="132">
        <v>1</v>
      </c>
      <c r="P39" s="132"/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47">
        <v>0.75</v>
      </c>
      <c r="B40" s="137" t="s">
        <v>111</v>
      </c>
      <c r="C40" s="137" t="s">
        <v>54</v>
      </c>
      <c r="D40" s="525">
        <v>750000</v>
      </c>
      <c r="E40" s="139"/>
      <c r="F40" s="130">
        <f t="shared" si="0"/>
        <v>0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47">
        <v>0.75</v>
      </c>
      <c r="B41" s="137" t="s">
        <v>125</v>
      </c>
      <c r="C41" s="137" t="s">
        <v>55</v>
      </c>
      <c r="D41" s="525">
        <v>750000</v>
      </c>
      <c r="E41" s="139"/>
      <c r="F41" s="130">
        <f t="shared" si="0"/>
        <v>7</v>
      </c>
      <c r="G41" s="139"/>
      <c r="H41" s="131"/>
      <c r="I41" s="132">
        <v>3</v>
      </c>
      <c r="J41" s="132"/>
      <c r="K41" s="132">
        <v>1</v>
      </c>
      <c r="L41" s="132">
        <v>3</v>
      </c>
      <c r="M41" s="132"/>
      <c r="N41" s="132"/>
      <c r="O41" s="132"/>
      <c r="P41" s="132"/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/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47">
        <v>0.75</v>
      </c>
      <c r="B42" s="137" t="s">
        <v>114</v>
      </c>
      <c r="C42" s="137" t="s">
        <v>56</v>
      </c>
      <c r="D42" s="525">
        <v>750000</v>
      </c>
      <c r="E42" s="139"/>
      <c r="F42" s="130">
        <f t="shared" si="0"/>
        <v>7</v>
      </c>
      <c r="G42" s="139"/>
      <c r="H42" s="131"/>
      <c r="I42" s="132">
        <v>3</v>
      </c>
      <c r="J42" s="132"/>
      <c r="K42" s="132"/>
      <c r="L42" s="132">
        <v>3</v>
      </c>
      <c r="M42" s="132"/>
      <c r="N42" s="132"/>
      <c r="O42" s="132">
        <v>1</v>
      </c>
      <c r="P42" s="132"/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47">
        <v>0.75</v>
      </c>
      <c r="B43" s="137" t="s">
        <v>234</v>
      </c>
      <c r="C43" s="137" t="s">
        <v>57</v>
      </c>
      <c r="D43" s="525">
        <v>750000</v>
      </c>
      <c r="E43" s="139"/>
      <c r="F43" s="130">
        <f t="shared" si="0"/>
        <v>3</v>
      </c>
      <c r="G43" s="139"/>
      <c r="H43" s="131"/>
      <c r="I43" s="132"/>
      <c r="J43" s="132"/>
      <c r="K43" s="132"/>
      <c r="L43" s="132">
        <v>3</v>
      </c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46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4</v>
      </c>
      <c r="G44" s="139"/>
      <c r="H44" s="131"/>
      <c r="I44" s="132">
        <v>3</v>
      </c>
      <c r="J44" s="132"/>
      <c r="K44" s="132">
        <v>1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46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1</v>
      </c>
      <c r="G45" s="139"/>
      <c r="H45" s="131"/>
      <c r="I45" s="132"/>
      <c r="J45" s="132"/>
      <c r="K45" s="132">
        <v>1</v>
      </c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133"/>
      <c r="W45" s="133"/>
      <c r="X45" s="133"/>
      <c r="Y45" s="133"/>
      <c r="Z45" s="132"/>
      <c r="AA45" s="133"/>
      <c r="AB45" s="133"/>
      <c r="AC45" s="133"/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46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4</v>
      </c>
      <c r="G46" s="139"/>
      <c r="H46" s="131"/>
      <c r="I46" s="132"/>
      <c r="J46" s="132"/>
      <c r="K46" s="132"/>
      <c r="L46" s="132">
        <v>3</v>
      </c>
      <c r="M46" s="132"/>
      <c r="N46" s="132"/>
      <c r="O46" s="132">
        <v>1</v>
      </c>
      <c r="P46" s="132"/>
      <c r="Q46" s="132"/>
      <c r="R46" s="132"/>
      <c r="S46" s="132"/>
      <c r="T46" s="132"/>
      <c r="U46" s="133"/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46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18</v>
      </c>
      <c r="G47" s="139"/>
      <c r="H47" s="131"/>
      <c r="I47" s="132">
        <v>3</v>
      </c>
      <c r="J47" s="132"/>
      <c r="K47" s="132"/>
      <c r="L47" s="132">
        <v>3</v>
      </c>
      <c r="M47" s="132"/>
      <c r="N47" s="132">
        <v>11</v>
      </c>
      <c r="O47" s="132">
        <v>1</v>
      </c>
      <c r="P47" s="132"/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46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8</v>
      </c>
      <c r="G48" s="139"/>
      <c r="H48" s="131"/>
      <c r="I48" s="132">
        <v>3</v>
      </c>
      <c r="J48" s="132"/>
      <c r="K48" s="132">
        <v>1</v>
      </c>
      <c r="L48" s="132">
        <v>3</v>
      </c>
      <c r="M48" s="132"/>
      <c r="N48" s="132"/>
      <c r="O48" s="132">
        <v>1</v>
      </c>
      <c r="P48" s="132"/>
      <c r="Q48" s="132"/>
      <c r="R48" s="132"/>
      <c r="S48" s="132"/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/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46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5</v>
      </c>
      <c r="G49" s="139"/>
      <c r="H49" s="131"/>
      <c r="I49" s="132"/>
      <c r="J49" s="132"/>
      <c r="K49" s="132">
        <v>1</v>
      </c>
      <c r="L49" s="132"/>
      <c r="M49" s="132">
        <v>1</v>
      </c>
      <c r="N49" s="132">
        <v>3</v>
      </c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132"/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46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46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6</v>
      </c>
      <c r="G51" s="139"/>
      <c r="H51" s="131"/>
      <c r="I51" s="132">
        <v>3</v>
      </c>
      <c r="J51" s="132"/>
      <c r="K51" s="132"/>
      <c r="L51" s="132">
        <v>3</v>
      </c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46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7</v>
      </c>
      <c r="G52" s="139"/>
      <c r="H52" s="131"/>
      <c r="I52" s="132">
        <v>3</v>
      </c>
      <c r="J52" s="132"/>
      <c r="K52" s="132"/>
      <c r="L52" s="132">
        <v>3</v>
      </c>
      <c r="M52" s="132"/>
      <c r="N52" s="132"/>
      <c r="O52" s="132">
        <v>1</v>
      </c>
      <c r="P52" s="132"/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46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46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20</v>
      </c>
      <c r="G54" s="139"/>
      <c r="H54" s="131"/>
      <c r="I54" s="132">
        <v>3</v>
      </c>
      <c r="J54" s="132"/>
      <c r="K54" s="132"/>
      <c r="L54" s="132"/>
      <c r="M54" s="132"/>
      <c r="N54" s="132"/>
      <c r="O54" s="132">
        <v>17</v>
      </c>
      <c r="P54" s="132"/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46">
        <v>0.75</v>
      </c>
      <c r="B55" s="128" t="s">
        <v>289</v>
      </c>
      <c r="C55" s="128" t="s">
        <v>69</v>
      </c>
      <c r="D55" s="128">
        <v>2000000</v>
      </c>
      <c r="E55" s="139"/>
      <c r="F55" s="130">
        <f t="shared" si="0"/>
        <v>30</v>
      </c>
      <c r="G55" s="139"/>
      <c r="H55" s="131"/>
      <c r="I55" s="132">
        <v>0</v>
      </c>
      <c r="J55" s="132"/>
      <c r="K55" s="132">
        <v>9</v>
      </c>
      <c r="L55" s="132">
        <v>11</v>
      </c>
      <c r="M55" s="132">
        <v>9</v>
      </c>
      <c r="N55" s="132"/>
      <c r="O55" s="132">
        <v>1</v>
      </c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47">
        <v>0.75</v>
      </c>
      <c r="B56" s="137" t="s">
        <v>142</v>
      </c>
      <c r="C56" s="137" t="s">
        <v>70</v>
      </c>
      <c r="D56" s="525">
        <v>1500000</v>
      </c>
      <c r="E56" s="139"/>
      <c r="F56" s="130">
        <f t="shared" si="0"/>
        <v>9</v>
      </c>
      <c r="G56" s="139"/>
      <c r="H56" s="131">
        <v>3</v>
      </c>
      <c r="I56" s="132">
        <v>3</v>
      </c>
      <c r="J56" s="132"/>
      <c r="K56" s="132">
        <v>1</v>
      </c>
      <c r="L56" s="132"/>
      <c r="M56" s="132">
        <v>1</v>
      </c>
      <c r="N56" s="132"/>
      <c r="O56" s="132">
        <v>1</v>
      </c>
      <c r="P56" s="132"/>
      <c r="Q56" s="132"/>
      <c r="R56" s="132"/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47">
        <v>0.75</v>
      </c>
      <c r="B57" s="137" t="s">
        <v>98</v>
      </c>
      <c r="C57" s="137" t="s">
        <v>71</v>
      </c>
      <c r="D57" s="525">
        <v>1750000</v>
      </c>
      <c r="E57" s="139"/>
      <c r="F57" s="130">
        <f t="shared" si="0"/>
        <v>23</v>
      </c>
      <c r="G57" s="139"/>
      <c r="H57" s="131"/>
      <c r="I57" s="132">
        <v>6</v>
      </c>
      <c r="J57" s="132"/>
      <c r="K57" s="132">
        <v>1</v>
      </c>
      <c r="L57" s="132">
        <v>9</v>
      </c>
      <c r="M57" s="132">
        <v>6</v>
      </c>
      <c r="N57" s="132"/>
      <c r="O57" s="132">
        <v>1</v>
      </c>
      <c r="P57" s="132"/>
      <c r="Q57" s="132"/>
      <c r="R57" s="132"/>
      <c r="S57" s="132"/>
      <c r="T57" s="132"/>
      <c r="U57" s="133"/>
      <c r="V57" s="133"/>
      <c r="W57" s="133"/>
      <c r="X57" s="133"/>
      <c r="Y57" s="133"/>
      <c r="Z57" s="132"/>
      <c r="AA57" s="133"/>
      <c r="AB57" s="133"/>
      <c r="AC57" s="133"/>
      <c r="AD57" s="133"/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47">
        <v>0.75</v>
      </c>
      <c r="B58" s="137" t="s">
        <v>127</v>
      </c>
      <c r="C58" s="137" t="s">
        <v>72</v>
      </c>
      <c r="D58" s="525">
        <v>2250000</v>
      </c>
      <c r="E58" s="139"/>
      <c r="F58" s="130">
        <f t="shared" si="0"/>
        <v>20</v>
      </c>
      <c r="G58" s="139"/>
      <c r="H58" s="131"/>
      <c r="I58" s="132">
        <v>9</v>
      </c>
      <c r="J58" s="132"/>
      <c r="K58" s="132">
        <v>1</v>
      </c>
      <c r="L58" s="132">
        <v>9</v>
      </c>
      <c r="M58" s="132"/>
      <c r="N58" s="132"/>
      <c r="O58" s="132">
        <v>1</v>
      </c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47">
        <v>0.75</v>
      </c>
      <c r="B59" s="137" t="s">
        <v>128</v>
      </c>
      <c r="C59" s="137" t="s">
        <v>73</v>
      </c>
      <c r="D59" s="525">
        <v>1500000</v>
      </c>
      <c r="E59" s="139"/>
      <c r="F59" s="130">
        <f t="shared" si="0"/>
        <v>2</v>
      </c>
      <c r="G59" s="139"/>
      <c r="H59" s="131"/>
      <c r="I59" s="132"/>
      <c r="J59" s="132"/>
      <c r="K59" s="132">
        <v>1</v>
      </c>
      <c r="L59" s="132"/>
      <c r="M59" s="132"/>
      <c r="N59" s="132"/>
      <c r="O59" s="132">
        <v>1</v>
      </c>
      <c r="P59" s="132"/>
      <c r="Q59" s="132"/>
      <c r="R59" s="132"/>
      <c r="S59" s="132"/>
      <c r="T59" s="132"/>
      <c r="U59" s="133"/>
      <c r="V59" s="133"/>
      <c r="W59" s="133"/>
      <c r="X59" s="133"/>
      <c r="Y59" s="133"/>
      <c r="Z59" s="132"/>
      <c r="AA59" s="133"/>
      <c r="AB59" s="133"/>
      <c r="AC59" s="133"/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266</v>
      </c>
      <c r="B60" s="141" t="s">
        <v>275</v>
      </c>
      <c r="C60" s="141" t="s">
        <v>74</v>
      </c>
      <c r="D60" s="524">
        <v>1000000</v>
      </c>
      <c r="E60" s="147"/>
      <c r="F60" s="130">
        <f t="shared" ref="F60:F67" si="1">SUM(H60:AH60)</f>
        <v>15</v>
      </c>
      <c r="G60" s="147"/>
      <c r="H60" s="131">
        <v>3</v>
      </c>
      <c r="I60" s="132">
        <v>3</v>
      </c>
      <c r="J60" s="132"/>
      <c r="K60" s="132"/>
      <c r="L60" s="132">
        <v>3</v>
      </c>
      <c r="M60" s="132">
        <v>6</v>
      </c>
      <c r="N60" s="132"/>
      <c r="O60" s="132"/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/>
      <c r="AD60" s="133"/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266</v>
      </c>
      <c r="B61" s="137" t="s">
        <v>276</v>
      </c>
      <c r="C61" s="137" t="s">
        <v>75</v>
      </c>
      <c r="D61" s="525">
        <v>1000000</v>
      </c>
      <c r="E61" s="139"/>
      <c r="F61" s="130">
        <f t="shared" si="1"/>
        <v>13</v>
      </c>
      <c r="G61" s="139"/>
      <c r="H61" s="131">
        <v>3</v>
      </c>
      <c r="I61" s="132">
        <v>3</v>
      </c>
      <c r="J61" s="132"/>
      <c r="K61" s="132"/>
      <c r="L61" s="132">
        <v>3</v>
      </c>
      <c r="M61" s="132">
        <v>4</v>
      </c>
      <c r="N61" s="132"/>
      <c r="O61" s="132"/>
      <c r="P61" s="132"/>
      <c r="Q61" s="132"/>
      <c r="R61" s="132"/>
      <c r="S61" s="132"/>
      <c r="T61" s="132"/>
      <c r="U61" s="133"/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266</v>
      </c>
      <c r="B62" s="137" t="s">
        <v>277</v>
      </c>
      <c r="C62" s="137" t="s">
        <v>76</v>
      </c>
      <c r="D62" s="525">
        <v>1000000</v>
      </c>
      <c r="E62" s="139"/>
      <c r="F62" s="130">
        <f t="shared" si="1"/>
        <v>13</v>
      </c>
      <c r="G62" s="139"/>
      <c r="H62" s="131">
        <v>3</v>
      </c>
      <c r="I62" s="132">
        <v>3</v>
      </c>
      <c r="J62" s="132"/>
      <c r="K62" s="132"/>
      <c r="L62" s="132">
        <v>3</v>
      </c>
      <c r="M62" s="132">
        <v>4</v>
      </c>
      <c r="N62" s="132"/>
      <c r="O62" s="132"/>
      <c r="P62" s="132"/>
      <c r="Q62" s="132"/>
      <c r="R62" s="132"/>
      <c r="S62" s="132"/>
      <c r="T62" s="132"/>
      <c r="U62" s="133"/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266</v>
      </c>
      <c r="B63" s="137" t="s">
        <v>278</v>
      </c>
      <c r="C63" s="137" t="s">
        <v>77</v>
      </c>
      <c r="D63" s="525">
        <v>1000000</v>
      </c>
      <c r="E63" s="139"/>
      <c r="F63" s="130">
        <f t="shared" si="1"/>
        <v>6</v>
      </c>
      <c r="G63" s="139"/>
      <c r="H63" s="131"/>
      <c r="I63" s="132">
        <v>3</v>
      </c>
      <c r="J63" s="132"/>
      <c r="K63" s="132"/>
      <c r="L63" s="132">
        <v>3</v>
      </c>
      <c r="M63" s="132"/>
      <c r="N63" s="132"/>
      <c r="O63" s="132"/>
      <c r="P63" s="132"/>
      <c r="Q63" s="132"/>
      <c r="R63" s="132"/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266</v>
      </c>
      <c r="B64" s="137" t="s">
        <v>279</v>
      </c>
      <c r="C64" s="137" t="s">
        <v>78</v>
      </c>
      <c r="D64" s="525">
        <v>1000000</v>
      </c>
      <c r="E64" s="139"/>
      <c r="F64" s="130">
        <f t="shared" si="1"/>
        <v>43</v>
      </c>
      <c r="G64" s="139"/>
      <c r="H64" s="131">
        <v>3</v>
      </c>
      <c r="I64" s="132">
        <v>3</v>
      </c>
      <c r="J64" s="132"/>
      <c r="K64" s="132"/>
      <c r="L64" s="132">
        <v>33</v>
      </c>
      <c r="M64" s="132">
        <v>4</v>
      </c>
      <c r="N64" s="132"/>
      <c r="O64" s="132"/>
      <c r="P64" s="132"/>
      <c r="Q64" s="132"/>
      <c r="R64" s="132"/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266</v>
      </c>
      <c r="B65" s="137" t="s">
        <v>280</v>
      </c>
      <c r="C65" s="137" t="s">
        <v>79</v>
      </c>
      <c r="D65" s="525">
        <v>1000000</v>
      </c>
      <c r="E65" s="139"/>
      <c r="F65" s="130">
        <f t="shared" si="1"/>
        <v>10</v>
      </c>
      <c r="G65" s="139"/>
      <c r="H65" s="131"/>
      <c r="I65" s="132">
        <v>3</v>
      </c>
      <c r="J65" s="132"/>
      <c r="K65" s="132"/>
      <c r="L65" s="132">
        <v>3</v>
      </c>
      <c r="M65" s="132">
        <v>4</v>
      </c>
      <c r="N65" s="132"/>
      <c r="O65" s="132"/>
      <c r="P65" s="132"/>
      <c r="Q65" s="132"/>
      <c r="R65" s="132"/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/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266</v>
      </c>
      <c r="B66" s="128" t="s">
        <v>281</v>
      </c>
      <c r="C66" s="128" t="s">
        <v>80</v>
      </c>
      <c r="D66" s="128">
        <v>1000000</v>
      </c>
      <c r="E66" s="139"/>
      <c r="F66" s="130">
        <f t="shared" si="1"/>
        <v>7</v>
      </c>
      <c r="G66" s="139"/>
      <c r="H66" s="131">
        <v>3</v>
      </c>
      <c r="I66" s="132">
        <v>3</v>
      </c>
      <c r="J66" s="132"/>
      <c r="K66" s="132"/>
      <c r="L66" s="132"/>
      <c r="M66" s="132">
        <v>1</v>
      </c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/>
      <c r="AA66" s="133"/>
      <c r="AB66" s="133"/>
      <c r="AC66" s="133"/>
      <c r="AD66" s="133"/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266</v>
      </c>
      <c r="B67" s="128" t="s">
        <v>267</v>
      </c>
      <c r="C67" s="128" t="s">
        <v>81</v>
      </c>
      <c r="D67" s="128">
        <v>1000000</v>
      </c>
      <c r="E67" s="139"/>
      <c r="F67" s="130">
        <f t="shared" si="1"/>
        <v>4</v>
      </c>
      <c r="G67" s="139"/>
      <c r="H67" s="131"/>
      <c r="I67" s="132">
        <v>3</v>
      </c>
      <c r="J67" s="132"/>
      <c r="K67" s="132"/>
      <c r="L67" s="132"/>
      <c r="M67" s="132">
        <v>1</v>
      </c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266</v>
      </c>
      <c r="B68" s="128" t="s">
        <v>282</v>
      </c>
      <c r="C68" s="128" t="s">
        <v>82</v>
      </c>
      <c r="D68" s="128">
        <v>1000000</v>
      </c>
      <c r="E68" s="139"/>
      <c r="F68" s="130">
        <f t="shared" ref="F68:F75" si="2">SUM(H68:AH68)</f>
        <v>10</v>
      </c>
      <c r="G68" s="139"/>
      <c r="H68" s="131">
        <v>3</v>
      </c>
      <c r="I68" s="132">
        <v>3</v>
      </c>
      <c r="J68" s="132"/>
      <c r="K68" s="132"/>
      <c r="L68" s="132">
        <v>3</v>
      </c>
      <c r="M68" s="132">
        <v>1</v>
      </c>
      <c r="N68" s="132"/>
      <c r="O68" s="132"/>
      <c r="P68" s="132"/>
      <c r="Q68" s="132"/>
      <c r="R68" s="132"/>
      <c r="S68" s="132"/>
      <c r="T68" s="132"/>
      <c r="U68" s="133"/>
      <c r="V68" s="133"/>
      <c r="W68" s="133"/>
      <c r="X68" s="133"/>
      <c r="Y68" s="133"/>
      <c r="Z68" s="132"/>
      <c r="AA68" s="133"/>
      <c r="AB68" s="133"/>
      <c r="AC68" s="133"/>
      <c r="AD68" s="133"/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266</v>
      </c>
      <c r="B69" s="128" t="s">
        <v>283</v>
      </c>
      <c r="C69" s="128" t="s">
        <v>217</v>
      </c>
      <c r="D69" s="128">
        <v>1000000</v>
      </c>
      <c r="E69" s="139"/>
      <c r="F69" s="130">
        <f t="shared" si="2"/>
        <v>18</v>
      </c>
      <c r="G69" s="139"/>
      <c r="H69" s="131">
        <v>11</v>
      </c>
      <c r="I69" s="132">
        <v>3</v>
      </c>
      <c r="J69" s="132"/>
      <c r="K69" s="132"/>
      <c r="L69" s="132">
        <v>3</v>
      </c>
      <c r="M69" s="132">
        <v>1</v>
      </c>
      <c r="N69" s="132"/>
      <c r="O69" s="132"/>
      <c r="P69" s="132"/>
      <c r="Q69" s="132"/>
      <c r="R69" s="132"/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/>
      <c r="AD69" s="133"/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266</v>
      </c>
      <c r="B70" s="128" t="s">
        <v>284</v>
      </c>
      <c r="C70" s="128" t="s">
        <v>225</v>
      </c>
      <c r="D70" s="128">
        <v>1000000</v>
      </c>
      <c r="E70" s="139"/>
      <c r="F70" s="130">
        <f t="shared" si="2"/>
        <v>7</v>
      </c>
      <c r="G70" s="139"/>
      <c r="H70" s="131">
        <v>3</v>
      </c>
      <c r="I70" s="132">
        <v>3</v>
      </c>
      <c r="J70" s="132"/>
      <c r="K70" s="132"/>
      <c r="L70" s="132"/>
      <c r="M70" s="132">
        <v>1</v>
      </c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266</v>
      </c>
      <c r="B71" s="128" t="s">
        <v>285</v>
      </c>
      <c r="C71" s="128" t="s">
        <v>226</v>
      </c>
      <c r="D71" s="128">
        <v>1000000</v>
      </c>
      <c r="E71" s="139"/>
      <c r="F71" s="130">
        <f t="shared" si="2"/>
        <v>10</v>
      </c>
      <c r="G71" s="139"/>
      <c r="H71" s="131">
        <v>3</v>
      </c>
      <c r="I71" s="132">
        <v>3</v>
      </c>
      <c r="J71" s="132"/>
      <c r="K71" s="132"/>
      <c r="L71" s="132">
        <v>3</v>
      </c>
      <c r="M71" s="132">
        <v>1</v>
      </c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266</v>
      </c>
      <c r="B72" s="137" t="s">
        <v>268</v>
      </c>
      <c r="C72" s="137" t="s">
        <v>227</v>
      </c>
      <c r="D72" s="525">
        <v>1000000</v>
      </c>
      <c r="E72" s="139"/>
      <c r="F72" s="130">
        <f t="shared" si="2"/>
        <v>88</v>
      </c>
      <c r="G72" s="139"/>
      <c r="H72" s="131">
        <v>33</v>
      </c>
      <c r="I72" s="132">
        <v>21</v>
      </c>
      <c r="J72" s="132"/>
      <c r="K72" s="132">
        <v>12</v>
      </c>
      <c r="L72" s="132">
        <v>21</v>
      </c>
      <c r="M72" s="132">
        <v>1</v>
      </c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2"/>
      <c r="AA72" s="133"/>
      <c r="AB72" s="133"/>
      <c r="AC72" s="133"/>
      <c r="AD72" s="133"/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266</v>
      </c>
      <c r="B73" s="137" t="s">
        <v>286</v>
      </c>
      <c r="C73" s="137" t="s">
        <v>228</v>
      </c>
      <c r="D73" s="525">
        <v>1000000</v>
      </c>
      <c r="E73" s="139"/>
      <c r="F73" s="130">
        <f t="shared" si="2"/>
        <v>70</v>
      </c>
      <c r="G73" s="139"/>
      <c r="H73" s="131">
        <v>27</v>
      </c>
      <c r="I73" s="132">
        <v>9</v>
      </c>
      <c r="J73" s="132">
        <v>6</v>
      </c>
      <c r="K73" s="132"/>
      <c r="L73" s="132">
        <v>27</v>
      </c>
      <c r="M73" s="132">
        <v>1</v>
      </c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2"/>
      <c r="AA73" s="133"/>
      <c r="AB73" s="133"/>
      <c r="AC73" s="133"/>
      <c r="AD73" s="133"/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266</v>
      </c>
      <c r="B74" s="137" t="s">
        <v>287</v>
      </c>
      <c r="C74" s="137" t="s">
        <v>229</v>
      </c>
      <c r="D74" s="525">
        <v>1000000</v>
      </c>
      <c r="E74" s="139"/>
      <c r="F74" s="130">
        <f t="shared" si="2"/>
        <v>7</v>
      </c>
      <c r="G74" s="139"/>
      <c r="H74" s="131">
        <v>3</v>
      </c>
      <c r="I74" s="132">
        <v>3</v>
      </c>
      <c r="J74" s="132"/>
      <c r="K74" s="132"/>
      <c r="L74" s="132"/>
      <c r="M74" s="132">
        <v>1</v>
      </c>
      <c r="N74" s="132"/>
      <c r="O74" s="132"/>
      <c r="P74" s="132"/>
      <c r="Q74" s="132"/>
      <c r="R74" s="132"/>
      <c r="S74" s="132"/>
      <c r="T74" s="132"/>
      <c r="U74" s="133"/>
      <c r="V74" s="133"/>
      <c r="W74" s="133"/>
      <c r="X74" s="133"/>
      <c r="Y74" s="133"/>
      <c r="Z74" s="132"/>
      <c r="AA74" s="133"/>
      <c r="AB74" s="133"/>
      <c r="AC74" s="133"/>
      <c r="AD74" s="133"/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266</v>
      </c>
      <c r="B75" s="137" t="s">
        <v>288</v>
      </c>
      <c r="C75" s="137" t="s">
        <v>290</v>
      </c>
      <c r="D75" s="525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331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43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0</v>
      </c>
      <c r="S7" s="45">
        <f>Puntenoverzicht!S64</f>
        <v>0</v>
      </c>
      <c r="T7" s="45">
        <f>Puntenoverzicht!T64</f>
        <v>0</v>
      </c>
      <c r="U7" s="45">
        <f>Puntenoverzicht!U64</f>
        <v>0</v>
      </c>
      <c r="V7" s="45">
        <f>Puntenoverzicht!V64</f>
        <v>0</v>
      </c>
      <c r="W7" s="45">
        <f>Puntenoverzicht!W64</f>
        <v>0</v>
      </c>
      <c r="X7" s="45">
        <f>Puntenoverzicht!X64</f>
        <v>0</v>
      </c>
      <c r="Y7" s="45">
        <f>Puntenoverzicht!Y64</f>
        <v>0</v>
      </c>
      <c r="Z7" s="45">
        <f>Puntenoverzicht!Z64</f>
        <v>0</v>
      </c>
      <c r="AA7" s="45">
        <f>Puntenoverzicht!AA64</f>
        <v>0</v>
      </c>
      <c r="AB7" s="45">
        <f>Puntenoverzicht!AB64</f>
        <v>0</v>
      </c>
      <c r="AC7" s="45">
        <f>Puntenoverzicht!AC64</f>
        <v>0</v>
      </c>
      <c r="AD7" s="45">
        <f>Puntenoverzicht!AD64</f>
        <v>0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21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7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0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0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317</v>
      </c>
      <c r="G19" s="46"/>
      <c r="H19" s="45">
        <f t="shared" ref="H19:AH19" si="0">SUM(H6:H16)</f>
        <v>74</v>
      </c>
      <c r="I19" s="45">
        <f t="shared" si="0"/>
        <v>63</v>
      </c>
      <c r="J19" s="45">
        <f t="shared" si="0"/>
        <v>47</v>
      </c>
      <c r="K19" s="45">
        <f t="shared" si="0"/>
        <v>20</v>
      </c>
      <c r="L19" s="45">
        <f t="shared" si="0"/>
        <v>84</v>
      </c>
      <c r="M19" s="45">
        <f t="shared" si="0"/>
        <v>17</v>
      </c>
      <c r="N19" s="45">
        <f t="shared" si="0"/>
        <v>6</v>
      </c>
      <c r="O19" s="45">
        <f t="shared" si="0"/>
        <v>6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235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236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0" t="s">
        <v>332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277</v>
      </c>
      <c r="C7" s="137" t="s">
        <v>76</v>
      </c>
      <c r="D7" s="138">
        <v>1000000</v>
      </c>
      <c r="E7" s="47"/>
      <c r="F7" s="45">
        <f>Puntenoverzicht!F62</f>
        <v>13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0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7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13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0</v>
      </c>
      <c r="R13" s="45">
        <f>Puntenoverzicht!R10</f>
        <v>0</v>
      </c>
      <c r="S13" s="45">
        <f>Puntenoverzicht!S10</f>
        <v>0</v>
      </c>
      <c r="T13" s="45">
        <f>Puntenoverzicht!T10</f>
        <v>0</v>
      </c>
      <c r="U13" s="45">
        <f>Puntenoverzicht!U10</f>
        <v>0</v>
      </c>
      <c r="V13" s="45">
        <f>Puntenoverzicht!V10</f>
        <v>0</v>
      </c>
      <c r="W13" s="45">
        <f>Puntenoverzicht!W10</f>
        <v>0</v>
      </c>
      <c r="X13" s="45">
        <f>Puntenoverzicht!X10</f>
        <v>0</v>
      </c>
      <c r="Y13" s="45">
        <f>Puntenoverzicht!Y10</f>
        <v>0</v>
      </c>
      <c r="Z13" s="45">
        <f>Puntenoverzicht!Z10</f>
        <v>0</v>
      </c>
      <c r="AA13" s="45">
        <f>Puntenoverzicht!AA10</f>
        <v>0</v>
      </c>
      <c r="AB13" s="45">
        <f>Puntenoverzicht!AB10</f>
        <v>0</v>
      </c>
      <c r="AC13" s="45">
        <f>Puntenoverzicht!AC10</f>
        <v>0</v>
      </c>
      <c r="AD13" s="45">
        <f>Puntenoverzicht!AD10</f>
        <v>0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7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9</v>
      </c>
      <c r="G15" s="46"/>
      <c r="H15" s="45">
        <f>Puntenoverzicht!H56</f>
        <v>3</v>
      </c>
      <c r="I15" s="45">
        <f>Puntenoverzicht!I56</f>
        <v>3</v>
      </c>
      <c r="J15" s="45">
        <f>Puntenoverzicht!J56</f>
        <v>0</v>
      </c>
      <c r="K15" s="45">
        <f>Puntenoverzicht!K56</f>
        <v>1</v>
      </c>
      <c r="L15" s="45">
        <f>Puntenoverzicht!L56</f>
        <v>0</v>
      </c>
      <c r="M15" s="45">
        <f>Puntenoverzicht!M56</f>
        <v>1</v>
      </c>
      <c r="N15" s="45">
        <f>Puntenoverzicht!N56</f>
        <v>0</v>
      </c>
      <c r="O15" s="45">
        <f>Puntenoverzicht!O56</f>
        <v>1</v>
      </c>
      <c r="P15" s="45">
        <f>Puntenoverzicht!P56</f>
        <v>0</v>
      </c>
      <c r="Q15" s="45">
        <f>Puntenoverzicht!Q56</f>
        <v>0</v>
      </c>
      <c r="R15" s="45">
        <f>Puntenoverzicht!R56</f>
        <v>0</v>
      </c>
      <c r="S15" s="45">
        <f>Puntenoverzicht!S56</f>
        <v>0</v>
      </c>
      <c r="T15" s="45">
        <f>Puntenoverzicht!T56</f>
        <v>0</v>
      </c>
      <c r="U15" s="45">
        <f>Puntenoverzicht!U56</f>
        <v>0</v>
      </c>
      <c r="V15" s="45">
        <f>Puntenoverzicht!V56</f>
        <v>0</v>
      </c>
      <c r="W15" s="45">
        <f>Puntenoverzicht!W56</f>
        <v>0</v>
      </c>
      <c r="X15" s="45">
        <f>Puntenoverzicht!X56</f>
        <v>0</v>
      </c>
      <c r="Y15" s="45">
        <f>Puntenoverzicht!Y56</f>
        <v>0</v>
      </c>
      <c r="Z15" s="45">
        <f>Puntenoverzicht!Z56</f>
        <v>0</v>
      </c>
      <c r="AA15" s="45">
        <f>Puntenoverzicht!AA56</f>
        <v>0</v>
      </c>
      <c r="AB15" s="45">
        <f>Puntenoverzicht!AB56</f>
        <v>0</v>
      </c>
      <c r="AC15" s="45">
        <f>Puntenoverzicht!AC56</f>
        <v>0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263</v>
      </c>
      <c r="C16" s="137" t="s">
        <v>29</v>
      </c>
      <c r="D16" s="138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272</v>
      </c>
      <c r="G19" s="46"/>
      <c r="H19" s="45">
        <f t="shared" ref="H19:AH19" si="0">SUM(H6:H16)</f>
        <v>72</v>
      </c>
      <c r="I19" s="45">
        <f t="shared" si="0"/>
        <v>36</v>
      </c>
      <c r="J19" s="45">
        <f t="shared" si="0"/>
        <v>42</v>
      </c>
      <c r="K19" s="45">
        <f t="shared" si="0"/>
        <v>38</v>
      </c>
      <c r="L19" s="45">
        <f t="shared" si="0"/>
        <v>36</v>
      </c>
      <c r="M19" s="45">
        <f t="shared" si="0"/>
        <v>12</v>
      </c>
      <c r="N19" s="45">
        <f t="shared" si="0"/>
        <v>25</v>
      </c>
      <c r="O19" s="45">
        <f t="shared" si="0"/>
        <v>11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334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7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21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0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0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6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20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75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208</v>
      </c>
      <c r="G19" s="46"/>
      <c r="H19" s="45">
        <f t="shared" ref="H19:AH19" si="0">SUM(H6:H16)</f>
        <v>48</v>
      </c>
      <c r="I19" s="45">
        <f t="shared" si="0"/>
        <v>43</v>
      </c>
      <c r="J19" s="45">
        <f t="shared" si="0"/>
        <v>19</v>
      </c>
      <c r="K19" s="45">
        <f t="shared" si="0"/>
        <v>33</v>
      </c>
      <c r="L19" s="45">
        <f t="shared" si="0"/>
        <v>21</v>
      </c>
      <c r="M19" s="45">
        <f t="shared" si="0"/>
        <v>12</v>
      </c>
      <c r="N19" s="45">
        <f t="shared" si="0"/>
        <v>17</v>
      </c>
      <c r="O19" s="45">
        <f t="shared" si="0"/>
        <v>15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126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7</v>
      </c>
      <c r="G7" s="46"/>
      <c r="H7" s="45">
        <f>Puntenoverzicht!H41</f>
        <v>0</v>
      </c>
      <c r="I7" s="45">
        <f>Puntenoverzicht!I41</f>
        <v>3</v>
      </c>
      <c r="J7" s="45">
        <f>Puntenoverzicht!J41</f>
        <v>0</v>
      </c>
      <c r="K7" s="45">
        <f>Puntenoverzicht!K41</f>
        <v>1</v>
      </c>
      <c r="L7" s="45">
        <f>Puntenoverzicht!L41</f>
        <v>3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0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0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7</v>
      </c>
      <c r="G9" s="46"/>
      <c r="H9" s="45">
        <f>Puntenoverzicht!H5</f>
        <v>0</v>
      </c>
      <c r="I9" s="45">
        <f>Puntenoverzicht!I5</f>
        <v>4</v>
      </c>
      <c r="J9" s="45">
        <f>Puntenoverzicht!J5</f>
        <v>6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-3</v>
      </c>
      <c r="O9" s="45">
        <f>Puntenoverzicht!O5</f>
        <v>0</v>
      </c>
      <c r="P9" s="45">
        <f>Puntenoverzicht!P5</f>
        <v>0</v>
      </c>
      <c r="Q9" s="45">
        <f>Puntenoverzicht!Q5</f>
        <v>0</v>
      </c>
      <c r="R9" s="45">
        <f>Puntenoverzicht!R5</f>
        <v>0</v>
      </c>
      <c r="S9" s="45">
        <f>Puntenoverzicht!S5</f>
        <v>0</v>
      </c>
      <c r="T9" s="45">
        <f>Puntenoverzicht!T5</f>
        <v>0</v>
      </c>
      <c r="U9" s="45">
        <f>Puntenoverzicht!U5</f>
        <v>0</v>
      </c>
      <c r="V9" s="45">
        <f>Puntenoverzicht!V5</f>
        <v>0</v>
      </c>
      <c r="W9" s="45">
        <f>Puntenoverzicht!W5</f>
        <v>0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0</v>
      </c>
      <c r="AB9" s="45">
        <f>Puntenoverzicht!AB5</f>
        <v>0</v>
      </c>
      <c r="AC9" s="45">
        <f>Puntenoverzicht!AC5</f>
        <v>0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285</v>
      </c>
      <c r="C13" s="128" t="s">
        <v>226</v>
      </c>
      <c r="D13" s="129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7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9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223</v>
      </c>
      <c r="G19" s="46"/>
      <c r="H19" s="45">
        <f t="shared" ref="H19:AH19" si="0">SUM(H6:H16)</f>
        <v>53</v>
      </c>
      <c r="I19" s="45">
        <f t="shared" si="0"/>
        <v>37</v>
      </c>
      <c r="J19" s="45">
        <f t="shared" si="0"/>
        <v>23</v>
      </c>
      <c r="K19" s="45">
        <f t="shared" si="0"/>
        <v>37</v>
      </c>
      <c r="L19" s="45">
        <f t="shared" si="0"/>
        <v>30</v>
      </c>
      <c r="M19" s="45">
        <f t="shared" si="0"/>
        <v>14</v>
      </c>
      <c r="N19" s="45">
        <f t="shared" si="0"/>
        <v>27</v>
      </c>
      <c r="O19" s="45">
        <f t="shared" si="0"/>
        <v>2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164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43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0</v>
      </c>
      <c r="S8" s="45">
        <f>Puntenoverzicht!S64</f>
        <v>0</v>
      </c>
      <c r="T8" s="45">
        <f>Puntenoverzicht!T64</f>
        <v>0</v>
      </c>
      <c r="U8" s="45">
        <f>Puntenoverzicht!U64</f>
        <v>0</v>
      </c>
      <c r="V8" s="45">
        <f>Puntenoverzicht!V64</f>
        <v>0</v>
      </c>
      <c r="W8" s="45">
        <f>Puntenoverzicht!W64</f>
        <v>0</v>
      </c>
      <c r="X8" s="45">
        <f>Puntenoverzicht!X64</f>
        <v>0</v>
      </c>
      <c r="Y8" s="45">
        <f>Puntenoverzicht!Y64</f>
        <v>0</v>
      </c>
      <c r="Z8" s="45">
        <f>Puntenoverzicht!Z64</f>
        <v>0</v>
      </c>
      <c r="AA8" s="45">
        <f>Puntenoverzicht!AA64</f>
        <v>0</v>
      </c>
      <c r="AB8" s="45">
        <f>Puntenoverzicht!AB64</f>
        <v>0</v>
      </c>
      <c r="AC8" s="45">
        <f>Puntenoverzicht!AC64</f>
        <v>0</v>
      </c>
      <c r="AD8" s="45">
        <f>Puntenoverzicht!AD64</f>
        <v>0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0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0</v>
      </c>
      <c r="X9" s="45">
        <f>Puntenoverzicht!X22</f>
        <v>0</v>
      </c>
      <c r="Y9" s="45">
        <f>Puntenoverzicht!Y22</f>
        <v>0</v>
      </c>
      <c r="Z9" s="45">
        <f>Puntenoverzicht!Z22</f>
        <v>0</v>
      </c>
      <c r="AA9" s="45">
        <f>Puntenoverzicht!AA22</f>
        <v>0</v>
      </c>
      <c r="AB9" s="45">
        <f>Puntenoverzicht!AB22</f>
        <v>0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0</v>
      </c>
      <c r="S10" s="45">
        <f>Puntenoverzicht!S29</f>
        <v>0</v>
      </c>
      <c r="T10" s="45">
        <f>Puntenoverzicht!T29</f>
        <v>0</v>
      </c>
      <c r="U10" s="45">
        <f>Puntenoverzicht!U29</f>
        <v>0</v>
      </c>
      <c r="V10" s="45">
        <f>Puntenoverzicht!V29</f>
        <v>0</v>
      </c>
      <c r="W10" s="45">
        <f>Puntenoverzicht!W29</f>
        <v>0</v>
      </c>
      <c r="X10" s="45">
        <f>Puntenoverzicht!X29</f>
        <v>0</v>
      </c>
      <c r="Y10" s="45">
        <f>Puntenoverzicht!Y29</f>
        <v>0</v>
      </c>
      <c r="Z10" s="45">
        <f>Puntenoverzicht!Z29</f>
        <v>0</v>
      </c>
      <c r="AA10" s="45">
        <f>Puntenoverzicht!AA29</f>
        <v>0</v>
      </c>
      <c r="AB10" s="45">
        <f>Puntenoverzicht!AB29</f>
        <v>0</v>
      </c>
      <c r="AC10" s="45">
        <f>Puntenoverzicht!AC29</f>
        <v>0</v>
      </c>
      <c r="AD10" s="45">
        <f>Puntenoverzicht!AD29</f>
        <v>0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314</v>
      </c>
      <c r="G19" s="46"/>
      <c r="H19" s="45">
        <f t="shared" ref="H19:AH19" si="0">SUM(H6:H16)</f>
        <v>66</v>
      </c>
      <c r="I19" s="45">
        <f t="shared" si="0"/>
        <v>53</v>
      </c>
      <c r="J19" s="45">
        <f t="shared" si="0"/>
        <v>34</v>
      </c>
      <c r="K19" s="45">
        <f t="shared" si="0"/>
        <v>30</v>
      </c>
      <c r="L19" s="45">
        <f t="shared" si="0"/>
        <v>95</v>
      </c>
      <c r="M19" s="45">
        <f t="shared" si="0"/>
        <v>26</v>
      </c>
      <c r="N19" s="45">
        <f t="shared" si="0"/>
        <v>11</v>
      </c>
      <c r="O19" s="45">
        <f t="shared" si="0"/>
        <v>-1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2</v>
      </c>
      <c r="G8" s="46"/>
      <c r="H8" s="45">
        <f>Puntenoverzicht!H8</f>
        <v>0</v>
      </c>
      <c r="I8" s="45">
        <f>Puntenoverzicht!I8</f>
        <v>1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0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0</v>
      </c>
      <c r="V8" s="45">
        <f>Puntenoverzicht!V8</f>
        <v>0</v>
      </c>
      <c r="W8" s="45">
        <f>Puntenoverzicht!W8</f>
        <v>0</v>
      </c>
      <c r="X8" s="45">
        <f>Puntenoverzicht!X8</f>
        <v>0</v>
      </c>
      <c r="Y8" s="45">
        <f>Puntenoverzicht!Y8</f>
        <v>0</v>
      </c>
      <c r="Z8" s="45">
        <f>Puntenoverzicht!Z8</f>
        <v>0</v>
      </c>
      <c r="AA8" s="45">
        <f>Puntenoverzicht!AA8</f>
        <v>0</v>
      </c>
      <c r="AB8" s="45">
        <f>Puntenoverzicht!AB8</f>
        <v>0</v>
      </c>
      <c r="AC8" s="45">
        <f>Puntenoverzicht!AC8</f>
        <v>0</v>
      </c>
      <c r="AD8" s="45">
        <f>Puntenoverzicht!AD8</f>
        <v>0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20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70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0</v>
      </c>
      <c r="S14" s="45">
        <f>Puntenoverzicht!S73</f>
        <v>0</v>
      </c>
      <c r="T14" s="45">
        <f>Puntenoverzicht!T73</f>
        <v>0</v>
      </c>
      <c r="U14" s="45">
        <f>Puntenoverzicht!U73</f>
        <v>0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0</v>
      </c>
      <c r="AD14" s="45">
        <f>Puntenoverzicht!AD73</f>
        <v>0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276</v>
      </c>
      <c r="G19" s="46"/>
      <c r="H19" s="45">
        <f t="shared" ref="H19:AH19" si="0">SUM(H6:H16)</f>
        <v>88</v>
      </c>
      <c r="I19" s="45">
        <f t="shared" si="0"/>
        <v>41</v>
      </c>
      <c r="J19" s="45">
        <f t="shared" si="0"/>
        <v>20</v>
      </c>
      <c r="K19" s="45">
        <f t="shared" si="0"/>
        <v>32</v>
      </c>
      <c r="L19" s="45">
        <f t="shared" si="0"/>
        <v>54</v>
      </c>
      <c r="M19" s="45">
        <f t="shared" si="0"/>
        <v>9</v>
      </c>
      <c r="N19" s="45">
        <f t="shared" si="0"/>
        <v>14</v>
      </c>
      <c r="O19" s="45">
        <f t="shared" si="0"/>
        <v>18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338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256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19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0</v>
      </c>
      <c r="S7" s="45">
        <f>Puntenoverzicht!S23</f>
        <v>0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0</v>
      </c>
      <c r="X7" s="45">
        <f>Puntenoverzicht!X23</f>
        <v>0</v>
      </c>
      <c r="Y7" s="45">
        <f>Puntenoverzicht!Y23</f>
        <v>0</v>
      </c>
      <c r="Z7" s="45">
        <f>Puntenoverzicht!Z23</f>
        <v>0</v>
      </c>
      <c r="AA7" s="45">
        <f>Puntenoverzicht!AA23</f>
        <v>0</v>
      </c>
      <c r="AB7" s="45">
        <f>Puntenoverzicht!AB23</f>
        <v>0</v>
      </c>
      <c r="AC7" s="45">
        <f>Puntenoverzicht!AC23</f>
        <v>0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7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7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281</v>
      </c>
      <c r="C12" s="128" t="s">
        <v>80</v>
      </c>
      <c r="D12" s="129">
        <v>1000000</v>
      </c>
      <c r="E12" s="30"/>
      <c r="F12" s="45">
        <f>Puntenoverzicht!F66</f>
        <v>7</v>
      </c>
      <c r="G12" s="46"/>
      <c r="H12" s="45">
        <f>Puntenoverzicht!H66</f>
        <v>3</v>
      </c>
      <c r="I12" s="45">
        <f>Puntenoverzicht!I66</f>
        <v>3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1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0</v>
      </c>
      <c r="S12" s="45">
        <f>Puntenoverzicht!S66</f>
        <v>0</v>
      </c>
      <c r="T12" s="45">
        <f>Puntenoverzicht!T66</f>
        <v>0</v>
      </c>
      <c r="U12" s="45">
        <f>Puntenoverzicht!U66</f>
        <v>0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0</v>
      </c>
      <c r="AD12" s="45">
        <f>Puntenoverzicht!AD66</f>
        <v>0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1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1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0</v>
      </c>
      <c r="Q13" s="45">
        <f>Puntenoverzicht!Q45</f>
        <v>0</v>
      </c>
      <c r="R13" s="45">
        <f>Puntenoverzicht!R45</f>
        <v>0</v>
      </c>
      <c r="S13" s="45">
        <f>Puntenoverzicht!S45</f>
        <v>0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0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264</v>
      </c>
      <c r="C15" s="137" t="s">
        <v>46</v>
      </c>
      <c r="D15" s="138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207</v>
      </c>
      <c r="G19" s="46"/>
      <c r="H19" s="45">
        <f t="shared" ref="H19:AH19" si="0">SUM(H6:H16)</f>
        <v>56</v>
      </c>
      <c r="I19" s="45">
        <f t="shared" si="0"/>
        <v>43</v>
      </c>
      <c r="J19" s="45">
        <f t="shared" si="0"/>
        <v>30</v>
      </c>
      <c r="K19" s="45">
        <f t="shared" si="0"/>
        <v>22</v>
      </c>
      <c r="L19" s="45">
        <f t="shared" si="0"/>
        <v>30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340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241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7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0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0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0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0</v>
      </c>
      <c r="X8" s="45">
        <f>Puntenoverzicht!X22</f>
        <v>0</v>
      </c>
      <c r="Y8" s="45">
        <f>Puntenoverzicht!Y22</f>
        <v>0</v>
      </c>
      <c r="Z8" s="45">
        <f>Puntenoverzicht!Z22</f>
        <v>0</v>
      </c>
      <c r="AA8" s="45">
        <f>Puntenoverzicht!AA22</f>
        <v>0</v>
      </c>
      <c r="AB8" s="45">
        <f>Puntenoverzicht!AB22</f>
        <v>0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280</v>
      </c>
      <c r="C9" s="137" t="s">
        <v>79</v>
      </c>
      <c r="D9" s="138">
        <v>1000000</v>
      </c>
      <c r="E9" s="47"/>
      <c r="F9" s="45">
        <f>Puntenoverzicht!F65</f>
        <v>10</v>
      </c>
      <c r="G9" s="46"/>
      <c r="H9" s="45">
        <f>Puntenoverzicht!H65</f>
        <v>0</v>
      </c>
      <c r="I9" s="45">
        <f>Puntenoverzicht!I65</f>
        <v>3</v>
      </c>
      <c r="J9" s="45">
        <f>Puntenoverzicht!J65</f>
        <v>0</v>
      </c>
      <c r="K9" s="45">
        <f>Puntenoverzicht!K65</f>
        <v>0</v>
      </c>
      <c r="L9" s="45">
        <f>Puntenoverzicht!L65</f>
        <v>3</v>
      </c>
      <c r="M9" s="45">
        <f>Puntenoverzicht!M65</f>
        <v>4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0</v>
      </c>
      <c r="S9" s="45">
        <f>Puntenoverzicht!S65</f>
        <v>0</v>
      </c>
      <c r="T9" s="45">
        <f>Puntenoverzicht!T65</f>
        <v>0</v>
      </c>
      <c r="U9" s="45">
        <f>Puntenoverzicht!U65</f>
        <v>0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0</v>
      </c>
      <c r="AD9" s="45">
        <f>Puntenoverzicht!AD65</f>
        <v>0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13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0</v>
      </c>
      <c r="R10" s="45">
        <f>Puntenoverzicht!R10</f>
        <v>0</v>
      </c>
      <c r="S10" s="45">
        <f>Puntenoverzicht!S10</f>
        <v>0</v>
      </c>
      <c r="T10" s="45">
        <f>Puntenoverzicht!T10</f>
        <v>0</v>
      </c>
      <c r="U10" s="45">
        <f>Puntenoverzicht!U10</f>
        <v>0</v>
      </c>
      <c r="V10" s="45">
        <f>Puntenoverzicht!V10</f>
        <v>0</v>
      </c>
      <c r="W10" s="45">
        <f>Puntenoverzicht!W10</f>
        <v>0</v>
      </c>
      <c r="X10" s="45">
        <f>Puntenoverzicht!X10</f>
        <v>0</v>
      </c>
      <c r="Y10" s="45">
        <f>Puntenoverzicht!Y10</f>
        <v>0</v>
      </c>
      <c r="Z10" s="45">
        <f>Puntenoverzicht!Z10</f>
        <v>0</v>
      </c>
      <c r="AA10" s="45">
        <f>Puntenoverzicht!AA10</f>
        <v>0</v>
      </c>
      <c r="AB10" s="45">
        <f>Puntenoverzicht!AB10</f>
        <v>0</v>
      </c>
      <c r="AC10" s="45">
        <f>Puntenoverzicht!AC10</f>
        <v>0</v>
      </c>
      <c r="AD10" s="45">
        <f>Puntenoverzicht!AD10</f>
        <v>0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6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30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0</v>
      </c>
      <c r="T11" s="45">
        <f>Puntenoverzicht!T55</f>
        <v>0</v>
      </c>
      <c r="U11" s="45">
        <f>Puntenoverzicht!U55</f>
        <v>0</v>
      </c>
      <c r="V11" s="45">
        <f>Puntenoverzicht!V55</f>
        <v>0</v>
      </c>
      <c r="W11" s="45">
        <f>Puntenoverzicht!W55</f>
        <v>0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0</v>
      </c>
      <c r="AB11" s="45">
        <f>Puntenoverzicht!AB55</f>
        <v>0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15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0</v>
      </c>
      <c r="S13" s="45">
        <f>Puntenoverzicht!S26</f>
        <v>0</v>
      </c>
      <c r="T13" s="45">
        <f>Puntenoverzicht!T26</f>
        <v>0</v>
      </c>
      <c r="U13" s="45">
        <f>Puntenoverzicht!U26</f>
        <v>0</v>
      </c>
      <c r="V13" s="45">
        <f>Puntenoverzicht!V26</f>
        <v>0</v>
      </c>
      <c r="W13" s="45">
        <f>Puntenoverzicht!W26</f>
        <v>0</v>
      </c>
      <c r="X13" s="45">
        <f>Puntenoverzicht!X26</f>
        <v>0</v>
      </c>
      <c r="Y13" s="45">
        <f>Puntenoverzicht!Y26</f>
        <v>0</v>
      </c>
      <c r="Z13" s="45">
        <f>Puntenoverzicht!Z26</f>
        <v>0</v>
      </c>
      <c r="AA13" s="45">
        <f>Puntenoverzicht!AA26</f>
        <v>0</v>
      </c>
      <c r="AB13" s="45">
        <f>Puntenoverzicht!AB26</f>
        <v>0</v>
      </c>
      <c r="AC13" s="45">
        <f>Puntenoverzicht!AC26</f>
        <v>0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70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0</v>
      </c>
      <c r="S16" s="45">
        <f>Puntenoverzicht!S73</f>
        <v>0</v>
      </c>
      <c r="T16" s="45">
        <f>Puntenoverzicht!T73</f>
        <v>0</v>
      </c>
      <c r="U16" s="45">
        <f>Puntenoverzicht!U73</f>
        <v>0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0</v>
      </c>
      <c r="AD16" s="45">
        <f>Puntenoverzicht!AD73</f>
        <v>0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281</v>
      </c>
      <c r="G19" s="46"/>
      <c r="H19" s="45">
        <f t="shared" ref="H19:AH19" si="0">SUM(H6:H16)</f>
        <v>66</v>
      </c>
      <c r="I19" s="45">
        <f t="shared" si="0"/>
        <v>38</v>
      </c>
      <c r="J19" s="45">
        <f t="shared" si="0"/>
        <v>25</v>
      </c>
      <c r="K19" s="45">
        <f t="shared" si="0"/>
        <v>41</v>
      </c>
      <c r="L19" s="45">
        <f t="shared" si="0"/>
        <v>65</v>
      </c>
      <c r="M19" s="45">
        <f t="shared" si="0"/>
        <v>25</v>
      </c>
      <c r="N19" s="45">
        <f t="shared" si="0"/>
        <v>22</v>
      </c>
      <c r="O19" s="45">
        <f t="shared" si="0"/>
        <v>-1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341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342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4" t="s">
        <v>343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3">
        <v>1</v>
      </c>
      <c r="B6" s="214" t="s">
        <v>105</v>
      </c>
      <c r="C6" s="214" t="s">
        <v>83</v>
      </c>
      <c r="D6" s="473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114</v>
      </c>
      <c r="C8" s="216" t="s">
        <v>56</v>
      </c>
      <c r="D8" s="217">
        <v>750000</v>
      </c>
      <c r="E8" s="47"/>
      <c r="F8" s="45">
        <f>Puntenoverzicht!F42</f>
        <v>7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0</v>
      </c>
      <c r="Q8" s="45">
        <f>Puntenoverzicht!Q42</f>
        <v>0</v>
      </c>
      <c r="R8" s="45">
        <f>Puntenoverzicht!R42</f>
        <v>0</v>
      </c>
      <c r="S8" s="45">
        <f>Puntenoverzicht!S42</f>
        <v>0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2</v>
      </c>
      <c r="B9" s="216" t="s">
        <v>110</v>
      </c>
      <c r="C9" s="216" t="s">
        <v>34</v>
      </c>
      <c r="D9" s="217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 t="s">
        <v>266</v>
      </c>
      <c r="B10" s="219" t="s">
        <v>283</v>
      </c>
      <c r="C10" s="219" t="s">
        <v>217</v>
      </c>
      <c r="D10" s="220">
        <v>1000000</v>
      </c>
      <c r="E10" s="47"/>
      <c r="F10" s="45">
        <f>Puntenoverzicht!F69</f>
        <v>18</v>
      </c>
      <c r="G10" s="46"/>
      <c r="H10" s="45">
        <f>Puntenoverzicht!H69</f>
        <v>11</v>
      </c>
      <c r="I10" s="45">
        <f>Puntenoverzicht!I69</f>
        <v>3</v>
      </c>
      <c r="J10" s="45">
        <f>Puntenoverzicht!J69</f>
        <v>0</v>
      </c>
      <c r="K10" s="45">
        <f>Puntenoverzicht!K69</f>
        <v>0</v>
      </c>
      <c r="L10" s="45">
        <f>Puntenoverzicht!L69</f>
        <v>3</v>
      </c>
      <c r="M10" s="45">
        <f>Puntenoverzicht!M69</f>
        <v>1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0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0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72">
        <v>0.75</v>
      </c>
      <c r="B14" s="216" t="s">
        <v>142</v>
      </c>
      <c r="C14" s="216" t="s">
        <v>70</v>
      </c>
      <c r="D14" s="217">
        <v>1500000</v>
      </c>
      <c r="E14" s="47"/>
      <c r="F14" s="45">
        <f>Puntenoverzicht!F56</f>
        <v>9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0</v>
      </c>
      <c r="Q14" s="45">
        <f>Puntenoverzicht!Q56</f>
        <v>0</v>
      </c>
      <c r="R14" s="45">
        <f>Puntenoverzicht!R56</f>
        <v>0</v>
      </c>
      <c r="S14" s="45">
        <f>Puntenoverzicht!S56</f>
        <v>0</v>
      </c>
      <c r="T14" s="45">
        <f>Puntenoverzicht!T56</f>
        <v>0</v>
      </c>
      <c r="U14" s="45">
        <f>Puntenoverzicht!U56</f>
        <v>0</v>
      </c>
      <c r="V14" s="45">
        <f>Puntenoverzicht!V56</f>
        <v>0</v>
      </c>
      <c r="W14" s="45">
        <f>Puntenoverzicht!W56</f>
        <v>0</v>
      </c>
      <c r="X14" s="45">
        <f>Puntenoverzicht!X56</f>
        <v>0</v>
      </c>
      <c r="Y14" s="45">
        <f>Puntenoverzicht!Y56</f>
        <v>0</v>
      </c>
      <c r="Z14" s="45">
        <f>Puntenoverzicht!Z56</f>
        <v>0</v>
      </c>
      <c r="AA14" s="45">
        <f>Puntenoverzicht!AA56</f>
        <v>0</v>
      </c>
      <c r="AB14" s="45">
        <f>Puntenoverzicht!AB56</f>
        <v>0</v>
      </c>
      <c r="AC14" s="45">
        <f>Puntenoverzicht!AC56</f>
        <v>0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 t="s">
        <v>266</v>
      </c>
      <c r="B16" s="216" t="s">
        <v>344</v>
      </c>
      <c r="C16" s="216" t="s">
        <v>227</v>
      </c>
      <c r="D16" s="217">
        <v>1000000</v>
      </c>
      <c r="E16" s="47"/>
      <c r="F16" s="45">
        <f>Puntenoverzicht!F72</f>
        <v>88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0</v>
      </c>
      <c r="Q16" s="45">
        <f>Puntenoverzicht!Q72</f>
        <v>0</v>
      </c>
      <c r="R16" s="45">
        <f>Puntenoverzicht!R72</f>
        <v>0</v>
      </c>
      <c r="S16" s="45">
        <f>Puntenoverzicht!S72</f>
        <v>0</v>
      </c>
      <c r="T16" s="45">
        <f>Puntenoverzicht!T72</f>
        <v>0</v>
      </c>
      <c r="U16" s="45">
        <f>Puntenoverzicht!U72</f>
        <v>0</v>
      </c>
      <c r="V16" s="45">
        <f>Puntenoverzicht!V72</f>
        <v>0</v>
      </c>
      <c r="W16" s="45">
        <f>Puntenoverzicht!W72</f>
        <v>0</v>
      </c>
      <c r="X16" s="45">
        <f>Puntenoverzicht!X72</f>
        <v>0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0</v>
      </c>
      <c r="AC16" s="45">
        <f>Puntenoverzicht!AC72</f>
        <v>0</v>
      </c>
      <c r="AD16" s="45">
        <f>Puntenoverzicht!AD72</f>
        <v>0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286</v>
      </c>
      <c r="G19" s="46"/>
      <c r="H19" s="45">
        <f t="shared" ref="H19:AH19" si="0">SUM(H6:H16)</f>
        <v>83</v>
      </c>
      <c r="I19" s="45">
        <f t="shared" si="0"/>
        <v>42</v>
      </c>
      <c r="J19" s="45">
        <f t="shared" si="0"/>
        <v>37</v>
      </c>
      <c r="K19" s="45">
        <f t="shared" si="0"/>
        <v>27</v>
      </c>
      <c r="L19" s="45">
        <f t="shared" si="0"/>
        <v>60</v>
      </c>
      <c r="M19" s="45">
        <f t="shared" si="0"/>
        <v>9</v>
      </c>
      <c r="N19" s="45">
        <f t="shared" si="0"/>
        <v>28</v>
      </c>
      <c r="O19" s="45">
        <f t="shared" si="0"/>
        <v>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110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345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260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96</v>
      </c>
      <c r="C7" s="216" t="s">
        <v>33</v>
      </c>
      <c r="D7" s="217">
        <v>1750000</v>
      </c>
      <c r="E7" s="47"/>
      <c r="F7" s="45">
        <f>Puntenoverzicht!F19</f>
        <v>16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0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0</v>
      </c>
      <c r="W7" s="45">
        <f>Puntenoverzicht!W19</f>
        <v>0</v>
      </c>
      <c r="X7" s="45">
        <f>Puntenoverzicht!X19</f>
        <v>0</v>
      </c>
      <c r="Y7" s="45">
        <f>Puntenoverzicht!Y19</f>
        <v>0</v>
      </c>
      <c r="Z7" s="45">
        <f>Puntenoverzicht!Z19</f>
        <v>0</v>
      </c>
      <c r="AA7" s="45">
        <f>Puntenoverzicht!AA19</f>
        <v>0</v>
      </c>
      <c r="AB7" s="45">
        <f>Puntenoverzicht!AB19</f>
        <v>0</v>
      </c>
      <c r="AC7" s="45">
        <f>Puntenoverzicht!AC19</f>
        <v>0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 t="s">
        <v>266</v>
      </c>
      <c r="B8" s="216" t="s">
        <v>277</v>
      </c>
      <c r="C8" s="216" t="s">
        <v>76</v>
      </c>
      <c r="D8" s="217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130</v>
      </c>
      <c r="C9" s="216" t="s">
        <v>20</v>
      </c>
      <c r="D9" s="217">
        <v>1250000</v>
      </c>
      <c r="E9" s="47"/>
      <c r="F9" s="45">
        <f>Puntenoverzicht!F6</f>
        <v>11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0</v>
      </c>
      <c r="U9" s="45">
        <f>Puntenoverzicht!U6</f>
        <v>0</v>
      </c>
      <c r="V9" s="45">
        <f>Puntenoverzicht!V6</f>
        <v>0</v>
      </c>
      <c r="W9" s="45">
        <f>Puntenoverzicht!W6</f>
        <v>0</v>
      </c>
      <c r="X9" s="45">
        <f>Puntenoverzicht!X6</f>
        <v>0</v>
      </c>
      <c r="Y9" s="45">
        <f>Puntenoverzicht!Y6</f>
        <v>0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>
        <v>2</v>
      </c>
      <c r="B10" s="219" t="s">
        <v>191</v>
      </c>
      <c r="C10" s="219" t="s">
        <v>40</v>
      </c>
      <c r="D10" s="220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113</v>
      </c>
      <c r="C11" s="219" t="s">
        <v>25</v>
      </c>
      <c r="D11" s="220">
        <v>1750000</v>
      </c>
      <c r="E11" s="30"/>
      <c r="F11" s="45">
        <f>Puntenoverzicht!F11</f>
        <v>34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0</v>
      </c>
      <c r="R11" s="45">
        <f>Puntenoverzicht!R11</f>
        <v>0</v>
      </c>
      <c r="S11" s="45">
        <f>Puntenoverzicht!S11</f>
        <v>0</v>
      </c>
      <c r="T11" s="45">
        <f>Puntenoverzicht!T11</f>
        <v>0</v>
      </c>
      <c r="U11" s="45">
        <f>Puntenoverzicht!U11</f>
        <v>0</v>
      </c>
      <c r="V11" s="45">
        <f>Puntenoverzicht!V11</f>
        <v>0</v>
      </c>
      <c r="W11" s="45">
        <f>Puntenoverzicht!W11</f>
        <v>0</v>
      </c>
      <c r="X11" s="45">
        <f>Puntenoverzicht!X11</f>
        <v>0</v>
      </c>
      <c r="Y11" s="45">
        <f>Puntenoverzicht!Y11</f>
        <v>0</v>
      </c>
      <c r="Z11" s="45">
        <f>Puntenoverzicht!Z11</f>
        <v>0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1</v>
      </c>
      <c r="B12" s="219" t="s">
        <v>230</v>
      </c>
      <c r="C12" s="219" t="s">
        <v>26</v>
      </c>
      <c r="D12" s="220">
        <v>1500000</v>
      </c>
      <c r="E12" s="30"/>
      <c r="F12" s="45">
        <f>Puntenoverzicht!F12</f>
        <v>5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0</v>
      </c>
      <c r="W12" s="45">
        <f>Puntenoverzicht!W12</f>
        <v>0</v>
      </c>
      <c r="X12" s="45">
        <f>Puntenoverzicht!X12</f>
        <v>0</v>
      </c>
      <c r="Y12" s="45">
        <f>Puntenoverzicht!Y12</f>
        <v>0</v>
      </c>
      <c r="Z12" s="45">
        <f>Puntenoverzicht!Z12</f>
        <v>0</v>
      </c>
      <c r="AA12" s="45">
        <f>Puntenoverzicht!AA12</f>
        <v>0</v>
      </c>
      <c r="AB12" s="45">
        <f>Puntenoverzicht!AB12</f>
        <v>0</v>
      </c>
      <c r="AC12" s="45">
        <f>Puntenoverzicht!AC12</f>
        <v>0</v>
      </c>
      <c r="AD12" s="45">
        <f>Puntenoverzicht!AD12</f>
        <v>0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72">
        <v>0.75</v>
      </c>
      <c r="B16" s="216" t="s">
        <v>142</v>
      </c>
      <c r="C16" s="216" t="s">
        <v>70</v>
      </c>
      <c r="D16" s="217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299</v>
      </c>
      <c r="G19" s="46"/>
      <c r="H19" s="45">
        <f t="shared" ref="H19:AH19" si="0">SUM(H6:H16)</f>
        <v>91</v>
      </c>
      <c r="I19" s="45">
        <f t="shared" si="0"/>
        <v>34</v>
      </c>
      <c r="J19" s="45">
        <f t="shared" si="0"/>
        <v>34</v>
      </c>
      <c r="K19" s="45">
        <f t="shared" si="0"/>
        <v>27</v>
      </c>
      <c r="L19" s="45">
        <f t="shared" si="0"/>
        <v>54</v>
      </c>
      <c r="M19" s="45">
        <f t="shared" si="0"/>
        <v>13</v>
      </c>
      <c r="N19" s="45">
        <f t="shared" si="0"/>
        <v>36</v>
      </c>
      <c r="O19" s="45">
        <f t="shared" si="0"/>
        <v>10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4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4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4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43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4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4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4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4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4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4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B10" sqref="B10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253</v>
      </c>
      <c r="C3" s="10">
        <v>63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240</v>
      </c>
      <c r="C4" s="10">
        <v>47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234</v>
      </c>
      <c r="C5" s="10">
        <v>45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130</v>
      </c>
      <c r="C6" s="10">
        <v>95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130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110</v>
      </c>
      <c r="C8" s="10">
        <v>36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248</v>
      </c>
      <c r="C9" s="10">
        <v>27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7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234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346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347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11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0</v>
      </c>
      <c r="U7" s="45">
        <f>Puntenoverzicht!U9</f>
        <v>0</v>
      </c>
      <c r="V7" s="45">
        <f>Puntenoverzicht!V9</f>
        <v>0</v>
      </c>
      <c r="W7" s="45">
        <f>Puntenoverzicht!W9</f>
        <v>0</v>
      </c>
      <c r="X7" s="45">
        <f>Puntenoverzicht!X9</f>
        <v>0</v>
      </c>
      <c r="Y7" s="45">
        <f>Puntenoverzicht!Y9</f>
        <v>0</v>
      </c>
      <c r="Z7" s="45">
        <f>Puntenoverzicht!Z9</f>
        <v>0</v>
      </c>
      <c r="AA7" s="45">
        <f>Puntenoverzicht!AA9</f>
        <v>0</v>
      </c>
      <c r="AB7" s="45">
        <f>Puntenoverzicht!AB9</f>
        <v>0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2">
        <v>0.75</v>
      </c>
      <c r="B8" s="216" t="s">
        <v>125</v>
      </c>
      <c r="C8" s="216" t="s">
        <v>55</v>
      </c>
      <c r="D8" s="217">
        <v>750000</v>
      </c>
      <c r="E8" s="47"/>
      <c r="F8" s="45">
        <f>Puntenoverzicht!F41</f>
        <v>7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0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0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131</v>
      </c>
      <c r="C9" s="216" t="s">
        <v>22</v>
      </c>
      <c r="D9" s="217">
        <v>1000000</v>
      </c>
      <c r="E9" s="47"/>
      <c r="F9" s="45">
        <f>Puntenoverzicht!F8</f>
        <v>2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0</v>
      </c>
      <c r="V9" s="45">
        <f>Puntenoverzicht!V8</f>
        <v>0</v>
      </c>
      <c r="W9" s="45">
        <f>Puntenoverzicht!W8</f>
        <v>0</v>
      </c>
      <c r="X9" s="45">
        <f>Puntenoverzicht!X8</f>
        <v>0</v>
      </c>
      <c r="Y9" s="45">
        <f>Puntenoverzicht!Y8</f>
        <v>0</v>
      </c>
      <c r="Z9" s="45">
        <f>Puntenoverzicht!Z8</f>
        <v>0</v>
      </c>
      <c r="AA9" s="45">
        <f>Puntenoverzicht!AA8</f>
        <v>0</v>
      </c>
      <c r="AB9" s="45">
        <f>Puntenoverzicht!AB8</f>
        <v>0</v>
      </c>
      <c r="AC9" s="45">
        <f>Puntenoverzicht!AC8</f>
        <v>0</v>
      </c>
      <c r="AD9" s="45">
        <f>Puntenoverzicht!AD8</f>
        <v>0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123</v>
      </c>
      <c r="C10" s="219" t="s">
        <v>61</v>
      </c>
      <c r="D10" s="220">
        <v>1500000</v>
      </c>
      <c r="E10" s="47"/>
      <c r="F10" s="45">
        <f>Puntenoverzicht!F47</f>
        <v>18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1">
        <v>0.75</v>
      </c>
      <c r="B13" s="219" t="s">
        <v>289</v>
      </c>
      <c r="C13" s="219" t="s">
        <v>69</v>
      </c>
      <c r="D13" s="220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2</v>
      </c>
      <c r="B16" s="216" t="s">
        <v>108</v>
      </c>
      <c r="C16" s="216" t="s">
        <v>45</v>
      </c>
      <c r="D16" s="21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299</v>
      </c>
      <c r="G19" s="46"/>
      <c r="H19" s="45">
        <f t="shared" ref="H19:AH19" si="0">SUM(H6:H16)</f>
        <v>74</v>
      </c>
      <c r="I19" s="45">
        <f t="shared" si="0"/>
        <v>37</v>
      </c>
      <c r="J19" s="45">
        <f t="shared" si="0"/>
        <v>23</v>
      </c>
      <c r="K19" s="45">
        <f t="shared" si="0"/>
        <v>45</v>
      </c>
      <c r="L19" s="45">
        <f t="shared" si="0"/>
        <v>65</v>
      </c>
      <c r="M19" s="45">
        <f t="shared" si="0"/>
        <v>23</v>
      </c>
      <c r="N19" s="45">
        <f t="shared" si="0"/>
        <v>30</v>
      </c>
      <c r="O19" s="45">
        <f t="shared" si="0"/>
        <v>2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261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348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70" t="s">
        <v>262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110</v>
      </c>
      <c r="C7" s="216" t="s">
        <v>34</v>
      </c>
      <c r="D7" s="217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>
        <v>1</v>
      </c>
      <c r="B8" s="216" t="s">
        <v>246</v>
      </c>
      <c r="C8" s="216" t="s">
        <v>23</v>
      </c>
      <c r="D8" s="217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 t="s">
        <v>266</v>
      </c>
      <c r="B9" s="216" t="s">
        <v>277</v>
      </c>
      <c r="C9" s="216" t="s">
        <v>76</v>
      </c>
      <c r="D9" s="217">
        <v>1000000</v>
      </c>
      <c r="E9" s="47"/>
      <c r="F9" s="45">
        <f>Puntenoverzicht!F62</f>
        <v>13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0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1">
        <v>0.75</v>
      </c>
      <c r="B10" s="219" t="s">
        <v>289</v>
      </c>
      <c r="C10" s="219" t="s">
        <v>69</v>
      </c>
      <c r="D10" s="220">
        <v>2000000</v>
      </c>
      <c r="E10" s="47"/>
      <c r="F10" s="45">
        <f>Puntenoverzicht!F55</f>
        <v>30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9</v>
      </c>
      <c r="L10" s="45">
        <f>Puntenoverzicht!L55</f>
        <v>11</v>
      </c>
      <c r="M10" s="45">
        <f>Puntenoverzicht!M55</f>
        <v>9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0</v>
      </c>
      <c r="T10" s="45">
        <f>Puntenoverzicht!T55</f>
        <v>0</v>
      </c>
      <c r="U10" s="45">
        <f>Puntenoverzicht!U55</f>
        <v>0</v>
      </c>
      <c r="V10" s="45">
        <f>Puntenoverzicht!V55</f>
        <v>0</v>
      </c>
      <c r="W10" s="45">
        <f>Puntenoverzicht!W55</f>
        <v>0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0</v>
      </c>
      <c r="AB10" s="45">
        <f>Puntenoverzicht!AB55</f>
        <v>0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230</v>
      </c>
      <c r="C11" s="219" t="s">
        <v>26</v>
      </c>
      <c r="D11" s="220">
        <v>1500000</v>
      </c>
      <c r="E11" s="30"/>
      <c r="F11" s="45">
        <f>Puntenoverzicht!F12</f>
        <v>5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0</v>
      </c>
      <c r="W11" s="45">
        <f>Puntenoverzicht!W12</f>
        <v>0</v>
      </c>
      <c r="X11" s="45">
        <f>Puntenoverzicht!X12</f>
        <v>0</v>
      </c>
      <c r="Y11" s="45">
        <f>Puntenoverzicht!Y12</f>
        <v>0</v>
      </c>
      <c r="Z11" s="45">
        <f>Puntenoverzicht!Z12</f>
        <v>0</v>
      </c>
      <c r="AA11" s="45">
        <f>Puntenoverzicht!AA12</f>
        <v>0</v>
      </c>
      <c r="AB11" s="45">
        <f>Puntenoverzicht!AB12</f>
        <v>0</v>
      </c>
      <c r="AC11" s="45">
        <f>Puntenoverzicht!AC12</f>
        <v>0</v>
      </c>
      <c r="AD11" s="45">
        <f>Puntenoverzicht!AD12</f>
        <v>0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1">
        <v>0.75</v>
      </c>
      <c r="B12" s="219" t="s">
        <v>123</v>
      </c>
      <c r="C12" s="219" t="s">
        <v>61</v>
      </c>
      <c r="D12" s="220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8" t="s">
        <v>266</v>
      </c>
      <c r="B13" s="219" t="s">
        <v>267</v>
      </c>
      <c r="C13" s="219" t="s">
        <v>81</v>
      </c>
      <c r="D13" s="220">
        <v>1000000</v>
      </c>
      <c r="E13" s="30"/>
      <c r="F13" s="45">
        <f>Puntenoverzicht!F67</f>
        <v>4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0</v>
      </c>
      <c r="S13" s="45">
        <f>Puntenoverzicht!S67</f>
        <v>0</v>
      </c>
      <c r="T13" s="45">
        <f>Puntenoverzicht!T67</f>
        <v>0</v>
      </c>
      <c r="U13" s="45">
        <f>Puntenoverzicht!U67</f>
        <v>0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0</v>
      </c>
      <c r="AD13" s="45">
        <f>Puntenoverzicht!AD67</f>
        <v>0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>
        <v>2</v>
      </c>
      <c r="B15" s="216" t="s">
        <v>264</v>
      </c>
      <c r="C15" s="216" t="s">
        <v>46</v>
      </c>
      <c r="D15" s="217">
        <v>2000000</v>
      </c>
      <c r="E15" s="47"/>
      <c r="F15" s="45">
        <f>Puntenoverzicht!F32</f>
        <v>8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0</v>
      </c>
      <c r="S15" s="45">
        <f>Puntenoverzicht!S32</f>
        <v>0</v>
      </c>
      <c r="T15" s="45">
        <f>Puntenoverzicht!T32</f>
        <v>0</v>
      </c>
      <c r="U15" s="45">
        <f>Puntenoverzicht!U32</f>
        <v>0</v>
      </c>
      <c r="V15" s="45">
        <f>Puntenoverzicht!V32</f>
        <v>0</v>
      </c>
      <c r="W15" s="45">
        <f>Puntenoverzicht!W32</f>
        <v>0</v>
      </c>
      <c r="X15" s="45">
        <f>Puntenoverzicht!X32</f>
        <v>0</v>
      </c>
      <c r="Y15" s="45">
        <f>Puntenoverzicht!Y32</f>
        <v>0</v>
      </c>
      <c r="Z15" s="45">
        <f>Puntenoverzicht!Z32</f>
        <v>0</v>
      </c>
      <c r="AA15" s="45">
        <f>Puntenoverzicht!AA32</f>
        <v>0</v>
      </c>
      <c r="AB15" s="45">
        <f>Puntenoverzicht!AB32</f>
        <v>0</v>
      </c>
      <c r="AC15" s="45">
        <f>Puntenoverzicht!AC32</f>
        <v>0</v>
      </c>
      <c r="AD15" s="45">
        <f>Puntenoverzicht!AD32</f>
        <v>0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1</v>
      </c>
      <c r="B16" s="216" t="s">
        <v>263</v>
      </c>
      <c r="C16" s="216" t="s">
        <v>29</v>
      </c>
      <c r="D16" s="217">
        <v>1750000</v>
      </c>
      <c r="E16" s="47"/>
      <c r="F16" s="45">
        <f>Puntenoverzicht!F15</f>
        <v>14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0</v>
      </c>
      <c r="Z16" s="45">
        <f>Puntenoverzicht!Z15</f>
        <v>0</v>
      </c>
      <c r="AA16" s="45">
        <f>Puntenoverzicht!AA15</f>
        <v>0</v>
      </c>
      <c r="AB16" s="45">
        <f>Puntenoverzicht!AB15</f>
        <v>0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236</v>
      </c>
      <c r="G19" s="46"/>
      <c r="H19" s="45">
        <f t="shared" ref="H19:AH19" si="0">SUM(H6:H16)</f>
        <v>53</v>
      </c>
      <c r="I19" s="45">
        <f t="shared" si="0"/>
        <v>36</v>
      </c>
      <c r="J19" s="45">
        <f t="shared" si="0"/>
        <v>21</v>
      </c>
      <c r="K19" s="45">
        <f t="shared" si="0"/>
        <v>36</v>
      </c>
      <c r="L19" s="45">
        <f t="shared" si="0"/>
        <v>41</v>
      </c>
      <c r="M19" s="45">
        <f t="shared" si="0"/>
        <v>22</v>
      </c>
      <c r="N19" s="45">
        <f t="shared" si="0"/>
        <v>25</v>
      </c>
      <c r="O19" s="45">
        <f t="shared" si="0"/>
        <v>2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349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8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20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0</v>
      </c>
      <c r="S6" s="45">
        <f>Puntenoverzicht!S17</f>
        <v>0</v>
      </c>
      <c r="T6" s="45">
        <f>Puntenoverzicht!T17</f>
        <v>0</v>
      </c>
      <c r="U6" s="45">
        <f>Puntenoverzicht!U17</f>
        <v>0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0</v>
      </c>
      <c r="Z6" s="45">
        <f>Puntenoverzicht!Z17</f>
        <v>0</v>
      </c>
      <c r="AA6" s="45">
        <f>Puntenoverzicht!AA17</f>
        <v>0</v>
      </c>
      <c r="AB6" s="45">
        <f>Puntenoverzicht!AB17</f>
        <v>0</v>
      </c>
      <c r="AC6" s="45">
        <f>Puntenoverzicht!AC17</f>
        <v>0</v>
      </c>
      <c r="AD6" s="45">
        <f>Puntenoverzicht!AD17</f>
        <v>0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11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0</v>
      </c>
      <c r="U8" s="45">
        <f>Puntenoverzicht!U9</f>
        <v>0</v>
      </c>
      <c r="V8" s="45">
        <f>Puntenoverzicht!V9</f>
        <v>0</v>
      </c>
      <c r="W8" s="45">
        <f>Puntenoverzicht!W9</f>
        <v>0</v>
      </c>
      <c r="X8" s="45">
        <f>Puntenoverzicht!X9</f>
        <v>0</v>
      </c>
      <c r="Y8" s="45">
        <f>Puntenoverzicht!Y9</f>
        <v>0</v>
      </c>
      <c r="Z8" s="45">
        <f>Puntenoverzicht!Z9</f>
        <v>0</v>
      </c>
      <c r="AA8" s="45">
        <f>Puntenoverzicht!AA9</f>
        <v>0</v>
      </c>
      <c r="AB8" s="45">
        <f>Puntenoverzicht!AB9</f>
        <v>0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7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0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0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13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0</v>
      </c>
      <c r="R12" s="45">
        <f>Puntenoverzicht!R10</f>
        <v>0</v>
      </c>
      <c r="S12" s="45">
        <f>Puntenoverzicht!S10</f>
        <v>0</v>
      </c>
      <c r="T12" s="45">
        <f>Puntenoverzicht!T10</f>
        <v>0</v>
      </c>
      <c r="U12" s="45">
        <f>Puntenoverzicht!U10</f>
        <v>0</v>
      </c>
      <c r="V12" s="45">
        <f>Puntenoverzicht!V10</f>
        <v>0</v>
      </c>
      <c r="W12" s="45">
        <f>Puntenoverzicht!W10</f>
        <v>0</v>
      </c>
      <c r="X12" s="45">
        <f>Puntenoverzicht!X10</f>
        <v>0</v>
      </c>
      <c r="Y12" s="45">
        <f>Puntenoverzicht!Y10</f>
        <v>0</v>
      </c>
      <c r="Z12" s="45">
        <f>Puntenoverzicht!Z10</f>
        <v>0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264</v>
      </c>
      <c r="G19" s="46"/>
      <c r="H19" s="45">
        <f t="shared" ref="H19:AH19" si="0">SUM(H6:H16)</f>
        <v>85</v>
      </c>
      <c r="I19" s="45">
        <f t="shared" si="0"/>
        <v>31</v>
      </c>
      <c r="J19" s="45">
        <f t="shared" si="0"/>
        <v>26</v>
      </c>
      <c r="K19" s="45">
        <f t="shared" si="0"/>
        <v>30</v>
      </c>
      <c r="L19" s="45">
        <f t="shared" si="0"/>
        <v>51</v>
      </c>
      <c r="M19" s="45">
        <f t="shared" si="0"/>
        <v>9</v>
      </c>
      <c r="N19" s="45">
        <f t="shared" si="0"/>
        <v>30</v>
      </c>
      <c r="O19" s="45">
        <f t="shared" si="0"/>
        <v>2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28" t="s">
        <v>151</v>
      </c>
      <c r="C1" s="538" t="s">
        <v>351</v>
      </c>
      <c r="D1" s="53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28" t="s">
        <v>150</v>
      </c>
      <c r="C2" s="540" t="s">
        <v>352</v>
      </c>
      <c r="D2" s="54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28" t="s">
        <v>145</v>
      </c>
      <c r="C3" s="547" t="s">
        <v>353</v>
      </c>
      <c r="D3" s="54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27"/>
      <c r="B4" s="527"/>
      <c r="C4" s="527"/>
      <c r="D4" s="52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9" t="s">
        <v>95</v>
      </c>
      <c r="B5" s="530" t="s">
        <v>104</v>
      </c>
      <c r="C5" s="530" t="s">
        <v>16</v>
      </c>
      <c r="D5" s="53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35">
        <v>1</v>
      </c>
      <c r="B6" s="536" t="s">
        <v>105</v>
      </c>
      <c r="C6" s="536" t="s">
        <v>83</v>
      </c>
      <c r="D6" s="537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33">
        <v>1</v>
      </c>
      <c r="B7" s="534" t="s">
        <v>130</v>
      </c>
      <c r="C7" s="534" t="s">
        <v>20</v>
      </c>
      <c r="D7" s="544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33">
        <v>2</v>
      </c>
      <c r="B8" s="534" t="s">
        <v>12</v>
      </c>
      <c r="C8" s="534" t="s">
        <v>35</v>
      </c>
      <c r="D8" s="544">
        <v>1500000</v>
      </c>
      <c r="E8" s="47"/>
      <c r="F8" s="45">
        <f>Puntenoverzicht!F21</f>
        <v>16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0</v>
      </c>
      <c r="S8" s="45">
        <f>Puntenoverzicht!S21</f>
        <v>0</v>
      </c>
      <c r="T8" s="45">
        <f>Puntenoverzicht!T21</f>
        <v>0</v>
      </c>
      <c r="U8" s="45">
        <f>Puntenoverzicht!U21</f>
        <v>0</v>
      </c>
      <c r="V8" s="45">
        <f>Puntenoverzicht!V21</f>
        <v>0</v>
      </c>
      <c r="W8" s="45">
        <f>Puntenoverzicht!W21</f>
        <v>0</v>
      </c>
      <c r="X8" s="45">
        <f>Puntenoverzicht!X21</f>
        <v>0</v>
      </c>
      <c r="Y8" s="45">
        <f>Puntenoverzicht!Y21</f>
        <v>0</v>
      </c>
      <c r="Z8" s="45">
        <f>Puntenoverzicht!Z21</f>
        <v>0</v>
      </c>
      <c r="AA8" s="45">
        <f>Puntenoverzicht!AA21</f>
        <v>0</v>
      </c>
      <c r="AB8" s="45">
        <f>Puntenoverzicht!AB21</f>
        <v>0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45">
        <v>0.75</v>
      </c>
      <c r="B9" s="534" t="s">
        <v>99</v>
      </c>
      <c r="C9" s="534" t="s">
        <v>50</v>
      </c>
      <c r="D9" s="544">
        <v>500000</v>
      </c>
      <c r="E9" s="47"/>
      <c r="F9" s="45">
        <f>Puntenoverzicht!F36</f>
        <v>5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1</v>
      </c>
      <c r="L9" s="45">
        <f>Puntenoverzicht!L36</f>
        <v>3</v>
      </c>
      <c r="M9" s="45">
        <f>Puntenoverzicht!M36</f>
        <v>0</v>
      </c>
      <c r="N9" s="45">
        <f>Puntenoverzicht!N36</f>
        <v>0</v>
      </c>
      <c r="O9" s="45">
        <f>Puntenoverzicht!O36</f>
        <v>1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6">
        <v>0.75</v>
      </c>
      <c r="B10" s="532" t="s">
        <v>123</v>
      </c>
      <c r="C10" s="532" t="s">
        <v>61</v>
      </c>
      <c r="D10" s="543">
        <v>1500000</v>
      </c>
      <c r="E10" s="47"/>
      <c r="F10" s="45">
        <f>Puntenoverzicht!F47</f>
        <v>18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31" t="s">
        <v>266</v>
      </c>
      <c r="B11" s="532" t="s">
        <v>281</v>
      </c>
      <c r="C11" s="532" t="s">
        <v>80</v>
      </c>
      <c r="D11" s="543">
        <v>1000000</v>
      </c>
      <c r="E11" s="30"/>
      <c r="F11" s="45">
        <f>Puntenoverzicht!F66</f>
        <v>7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0</v>
      </c>
      <c r="S11" s="45">
        <f>Puntenoverzicht!S66</f>
        <v>0</v>
      </c>
      <c r="T11" s="45">
        <f>Puntenoverzicht!T66</f>
        <v>0</v>
      </c>
      <c r="U11" s="45">
        <f>Puntenoverzicht!U66</f>
        <v>0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0</v>
      </c>
      <c r="AD11" s="45">
        <f>Puntenoverzicht!AD66</f>
        <v>0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31">
        <v>2</v>
      </c>
      <c r="B12" s="532" t="s">
        <v>191</v>
      </c>
      <c r="C12" s="532" t="s">
        <v>40</v>
      </c>
      <c r="D12" s="543">
        <v>1750000</v>
      </c>
      <c r="E12" s="30"/>
      <c r="F12" s="45">
        <f>Puntenoverzicht!F26</f>
        <v>15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0</v>
      </c>
      <c r="S12" s="45">
        <f>Puntenoverzicht!S26</f>
        <v>0</v>
      </c>
      <c r="T12" s="45">
        <f>Puntenoverzicht!T26</f>
        <v>0</v>
      </c>
      <c r="U12" s="45">
        <f>Puntenoverzicht!U26</f>
        <v>0</v>
      </c>
      <c r="V12" s="45">
        <f>Puntenoverzicht!V26</f>
        <v>0</v>
      </c>
      <c r="W12" s="45">
        <f>Puntenoverzicht!W26</f>
        <v>0</v>
      </c>
      <c r="X12" s="45">
        <f>Puntenoverzicht!X26</f>
        <v>0</v>
      </c>
      <c r="Y12" s="45">
        <f>Puntenoverzicht!Y26</f>
        <v>0</v>
      </c>
      <c r="Z12" s="45">
        <f>Puntenoverzicht!Z26</f>
        <v>0</v>
      </c>
      <c r="AA12" s="45">
        <f>Puntenoverzicht!AA26</f>
        <v>0</v>
      </c>
      <c r="AB12" s="45">
        <f>Puntenoverzicht!AB26</f>
        <v>0</v>
      </c>
      <c r="AC12" s="45">
        <f>Puntenoverzicht!AC26</f>
        <v>0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31">
        <v>1</v>
      </c>
      <c r="B13" s="532" t="s">
        <v>113</v>
      </c>
      <c r="C13" s="532" t="s">
        <v>25</v>
      </c>
      <c r="D13" s="543">
        <v>1750000</v>
      </c>
      <c r="E13" s="30"/>
      <c r="F13" s="45">
        <f>Puntenoverzicht!F11</f>
        <v>34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0</v>
      </c>
      <c r="R13" s="45">
        <f>Puntenoverzicht!R11</f>
        <v>0</v>
      </c>
      <c r="S13" s="45">
        <f>Puntenoverzicht!S11</f>
        <v>0</v>
      </c>
      <c r="T13" s="45">
        <f>Puntenoverzicht!T11</f>
        <v>0</v>
      </c>
      <c r="U13" s="45">
        <f>Puntenoverzicht!U11</f>
        <v>0</v>
      </c>
      <c r="V13" s="45">
        <f>Puntenoverzicht!V11</f>
        <v>0</v>
      </c>
      <c r="W13" s="45">
        <f>Puntenoverzicht!W11</f>
        <v>0</v>
      </c>
      <c r="X13" s="45">
        <f>Puntenoverzicht!X11</f>
        <v>0</v>
      </c>
      <c r="Y13" s="45">
        <f>Puntenoverzicht!Y11</f>
        <v>0</v>
      </c>
      <c r="Z13" s="45">
        <f>Puntenoverzicht!Z11</f>
        <v>0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33">
        <v>2</v>
      </c>
      <c r="B14" s="534" t="s">
        <v>108</v>
      </c>
      <c r="C14" s="534" t="s">
        <v>45</v>
      </c>
      <c r="D14" s="544">
        <v>2750000</v>
      </c>
      <c r="E14" s="47"/>
      <c r="F14" s="45">
        <f>Puntenoverzicht!F31</f>
        <v>25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0</v>
      </c>
      <c r="S14" s="45">
        <f>Puntenoverzicht!S31</f>
        <v>0</v>
      </c>
      <c r="T14" s="45">
        <f>Puntenoverzicht!T31</f>
        <v>0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33" t="s">
        <v>266</v>
      </c>
      <c r="B15" s="534" t="s">
        <v>268</v>
      </c>
      <c r="C15" s="534" t="s">
        <v>227</v>
      </c>
      <c r="D15" s="544">
        <v>1000000</v>
      </c>
      <c r="E15" s="47"/>
      <c r="F15" s="45">
        <f>Puntenoverzicht!F72</f>
        <v>88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45">
        <v>0.75</v>
      </c>
      <c r="B16" s="534" t="s">
        <v>142</v>
      </c>
      <c r="C16" s="534" t="s">
        <v>70</v>
      </c>
      <c r="D16" s="544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240</v>
      </c>
      <c r="G19" s="46"/>
      <c r="H19" s="45">
        <f t="shared" ref="H19:AH19" si="0">SUM(H6:H16)</f>
        <v>59</v>
      </c>
      <c r="I19" s="45">
        <f t="shared" si="0"/>
        <v>36</v>
      </c>
      <c r="J19" s="45">
        <f t="shared" si="0"/>
        <v>33</v>
      </c>
      <c r="K19" s="45">
        <f t="shared" si="0"/>
        <v>34</v>
      </c>
      <c r="L19" s="45">
        <f t="shared" si="0"/>
        <v>27</v>
      </c>
      <c r="M19" s="45">
        <f t="shared" si="0"/>
        <v>15</v>
      </c>
      <c r="N19" s="45">
        <f t="shared" si="0"/>
        <v>28</v>
      </c>
      <c r="O19" s="45">
        <f t="shared" si="0"/>
        <v>8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10" sqref="A10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47" t="s">
        <v>355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277</v>
      </c>
      <c r="C8" s="137" t="s">
        <v>76</v>
      </c>
      <c r="D8" s="138">
        <v>1000000</v>
      </c>
      <c r="E8" s="47"/>
      <c r="F8" s="45">
        <f>Puntenoverzicht!F62</f>
        <v>13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0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25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0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6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18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0</v>
      </c>
      <c r="Q10" s="45">
        <f>Puntenoverzicht!Q47</f>
        <v>0</v>
      </c>
      <c r="R10" s="45">
        <f>Puntenoverzicht!R47</f>
        <v>0</v>
      </c>
      <c r="S10" s="45">
        <f>Puntenoverzicht!S47</f>
        <v>0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0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220</v>
      </c>
      <c r="C12" s="128" t="s">
        <v>41</v>
      </c>
      <c r="D12" s="129">
        <v>1500000</v>
      </c>
      <c r="E12" s="30"/>
      <c r="F12" s="45">
        <f>Puntenoverzicht!F27</f>
        <v>18</v>
      </c>
      <c r="G12" s="46"/>
      <c r="H12" s="45">
        <f>Puntenoverzicht!H27</f>
        <v>11</v>
      </c>
      <c r="I12" s="45">
        <f>Puntenoverzicht!I27</f>
        <v>0</v>
      </c>
      <c r="J12" s="45">
        <f>Puntenoverzicht!J27</f>
        <v>3</v>
      </c>
      <c r="K12" s="45">
        <f>Puntenoverzicht!K27</f>
        <v>3</v>
      </c>
      <c r="L12" s="45">
        <f>Puntenoverzicht!L27</f>
        <v>0</v>
      </c>
      <c r="M12" s="45">
        <f>Puntenoverzicht!M27</f>
        <v>1</v>
      </c>
      <c r="N12" s="45">
        <f>Puntenoverzicht!N27</f>
        <v>0</v>
      </c>
      <c r="O12" s="45">
        <f>Puntenoverzicht!O27</f>
        <v>0</v>
      </c>
      <c r="P12" s="45">
        <f>Puntenoverzicht!P27</f>
        <v>0</v>
      </c>
      <c r="Q12" s="45">
        <f>Puntenoverzicht!Q27</f>
        <v>0</v>
      </c>
      <c r="R12" s="45">
        <f>Puntenoverzicht!R27</f>
        <v>0</v>
      </c>
      <c r="S12" s="45">
        <f>Puntenoverzicht!S27</f>
        <v>0</v>
      </c>
      <c r="T12" s="45">
        <f>Puntenoverzicht!T27</f>
        <v>0</v>
      </c>
      <c r="U12" s="45">
        <f>Puntenoverzicht!U27</f>
        <v>0</v>
      </c>
      <c r="V12" s="45">
        <f>Puntenoverzicht!V27</f>
        <v>0</v>
      </c>
      <c r="W12" s="45">
        <f>Puntenoverzicht!W27</f>
        <v>0</v>
      </c>
      <c r="X12" s="45">
        <f>Puntenoverzicht!X27</f>
        <v>0</v>
      </c>
      <c r="Y12" s="45">
        <f>Puntenoverzicht!Y27</f>
        <v>0</v>
      </c>
      <c r="Z12" s="45">
        <f>Puntenoverzicht!Z27</f>
        <v>0</v>
      </c>
      <c r="AA12" s="45">
        <f>Puntenoverzicht!AA27</f>
        <v>0</v>
      </c>
      <c r="AB12" s="45">
        <f>Puntenoverzicht!AB27</f>
        <v>0</v>
      </c>
      <c r="AC12" s="45">
        <f>Puntenoverzicht!AC27</f>
        <v>0</v>
      </c>
      <c r="AD12" s="45">
        <f>Puntenoverzicht!AD27</f>
        <v>0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Puntenoverzicht!AH27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319</v>
      </c>
      <c r="G19" s="46"/>
      <c r="H19" s="45">
        <f t="shared" ref="H19:AH19" si="0">SUM(H6:H16)</f>
        <v>91</v>
      </c>
      <c r="I19" s="45">
        <f t="shared" si="0"/>
        <v>41</v>
      </c>
      <c r="J19" s="45">
        <f t="shared" si="0"/>
        <v>26</v>
      </c>
      <c r="K19" s="45">
        <f t="shared" si="0"/>
        <v>41</v>
      </c>
      <c r="L19" s="45">
        <f t="shared" si="0"/>
        <v>71</v>
      </c>
      <c r="M19" s="45">
        <f t="shared" si="0"/>
        <v>21</v>
      </c>
      <c r="N19" s="45">
        <f t="shared" si="0"/>
        <v>25</v>
      </c>
      <c r="O19" s="45">
        <f t="shared" si="0"/>
        <v>3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563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563" t="s">
        <v>151</v>
      </c>
      <c r="B1" s="29" t="s">
        <v>151</v>
      </c>
      <c r="C1" s="198" t="s">
        <v>114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563" t="s">
        <v>150</v>
      </c>
      <c r="B2" s="29" t="s">
        <v>150</v>
      </c>
      <c r="C2" s="200" t="s">
        <v>357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563" t="s">
        <v>145</v>
      </c>
      <c r="B3" s="29" t="s">
        <v>145</v>
      </c>
      <c r="C3" s="547" t="s">
        <v>358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64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65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107</v>
      </c>
      <c r="C7" s="137" t="s">
        <v>19</v>
      </c>
      <c r="D7" s="138">
        <v>750000</v>
      </c>
      <c r="E7" s="47"/>
      <c r="F7" s="45">
        <f>Puntenoverzicht!F5</f>
        <v>7</v>
      </c>
      <c r="G7" s="46"/>
      <c r="H7" s="45">
        <f>Puntenoverzicht!H5</f>
        <v>0</v>
      </c>
      <c r="I7" s="45">
        <f>Puntenoverzicht!I5</f>
        <v>4</v>
      </c>
      <c r="J7" s="45">
        <f>Puntenoverzicht!J5</f>
        <v>6</v>
      </c>
      <c r="K7" s="45">
        <f>Puntenoverzicht!K5</f>
        <v>0</v>
      </c>
      <c r="L7" s="45">
        <f>Puntenoverzicht!L5</f>
        <v>0</v>
      </c>
      <c r="M7" s="45">
        <f>Puntenoverzicht!M5</f>
        <v>0</v>
      </c>
      <c r="N7" s="45">
        <f>Puntenoverzicht!N5</f>
        <v>-3</v>
      </c>
      <c r="O7" s="45">
        <f>Puntenoverzicht!O5</f>
        <v>0</v>
      </c>
      <c r="P7" s="45">
        <f>Puntenoverzicht!P5</f>
        <v>0</v>
      </c>
      <c r="Q7" s="45">
        <f>Puntenoverzicht!Q5</f>
        <v>0</v>
      </c>
      <c r="R7" s="45">
        <f>Puntenoverzicht!R5</f>
        <v>0</v>
      </c>
      <c r="S7" s="45">
        <f>Puntenoverzicht!S5</f>
        <v>0</v>
      </c>
      <c r="T7" s="45">
        <f>Puntenoverzicht!T5</f>
        <v>0</v>
      </c>
      <c r="U7" s="45">
        <f>Puntenoverzicht!U5</f>
        <v>0</v>
      </c>
      <c r="V7" s="45">
        <f>Puntenoverzicht!V5</f>
        <v>0</v>
      </c>
      <c r="W7" s="45">
        <f>Puntenoverzicht!W5</f>
        <v>0</v>
      </c>
      <c r="X7" s="45">
        <f>Puntenoverzicht!X5</f>
        <v>0</v>
      </c>
      <c r="Y7" s="45">
        <f>Puntenoverzicht!Y5</f>
        <v>0</v>
      </c>
      <c r="Z7" s="45">
        <f>Puntenoverzicht!Z5</f>
        <v>0</v>
      </c>
      <c r="AA7" s="45">
        <f>Puntenoverzicht!AA5</f>
        <v>0</v>
      </c>
      <c r="AB7" s="45">
        <f>Puntenoverzicht!AB5</f>
        <v>0</v>
      </c>
      <c r="AC7" s="45">
        <f>Puntenoverzicht!AC5</f>
        <v>0</v>
      </c>
      <c r="AD7" s="45">
        <f>Puntenoverzicht!AD5</f>
        <v>0</v>
      </c>
      <c r="AE7" s="45">
        <f>Puntenoverzicht!AE5</f>
        <v>0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11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0</v>
      </c>
      <c r="U8" s="45">
        <f>Puntenoverzicht!U6</f>
        <v>0</v>
      </c>
      <c r="V8" s="45">
        <f>Puntenoverzicht!V6</f>
        <v>0</v>
      </c>
      <c r="W8" s="45">
        <f>Puntenoverzicht!W6</f>
        <v>0</v>
      </c>
      <c r="X8" s="45">
        <f>Puntenoverzicht!X6</f>
        <v>0</v>
      </c>
      <c r="Y8" s="45">
        <f>Puntenoverzicht!Y6</f>
        <v>0</v>
      </c>
      <c r="Z8" s="45">
        <f>Puntenoverzicht!Z6</f>
        <v>0</v>
      </c>
      <c r="AA8" s="45">
        <f>Puntenoverzicht!AA6</f>
        <v>0</v>
      </c>
      <c r="AB8" s="45">
        <f>Puntenoverzicht!AB6</f>
        <v>0</v>
      </c>
      <c r="AC8" s="45">
        <f>Puntenoverzicht!AC6</f>
        <v>0</v>
      </c>
      <c r="AD8" s="45">
        <f>Puntenoverzicht!AD6</f>
        <v>0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6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0</v>
      </c>
      <c r="S9" s="45">
        <f>Puntenoverzicht!S63</f>
        <v>0</v>
      </c>
      <c r="T9" s="45">
        <f>Puntenoverzicht!T63</f>
        <v>0</v>
      </c>
      <c r="U9" s="45">
        <f>Puntenoverzicht!U63</f>
        <v>0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18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0</v>
      </c>
      <c r="S11" s="45">
        <f>Puntenoverzicht!S27</f>
        <v>0</v>
      </c>
      <c r="T11" s="45">
        <f>Puntenoverzicht!T27</f>
        <v>0</v>
      </c>
      <c r="U11" s="45">
        <f>Puntenoverzicht!U27</f>
        <v>0</v>
      </c>
      <c r="V11" s="45">
        <f>Puntenoverzicht!V27</f>
        <v>0</v>
      </c>
      <c r="W11" s="45">
        <f>Puntenoverzicht!W27</f>
        <v>0</v>
      </c>
      <c r="X11" s="45">
        <f>Puntenoverzicht!X27</f>
        <v>0</v>
      </c>
      <c r="Y11" s="45">
        <f>Puntenoverzicht!Y27</f>
        <v>0</v>
      </c>
      <c r="Z11" s="45">
        <f>Puntenoverzicht!Z27</f>
        <v>0</v>
      </c>
      <c r="AA11" s="45">
        <f>Puntenoverzicht!AA27</f>
        <v>0</v>
      </c>
      <c r="AB11" s="45">
        <f>Puntenoverzicht!AB27</f>
        <v>0</v>
      </c>
      <c r="AC11" s="45">
        <f>Puntenoverzicht!AC27</f>
        <v>0</v>
      </c>
      <c r="AD11" s="45">
        <f>Puntenoverzicht!AD27</f>
        <v>0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20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30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0</v>
      </c>
      <c r="T13" s="45">
        <f>Puntenoverzicht!T55</f>
        <v>0</v>
      </c>
      <c r="U13" s="45">
        <f>Puntenoverzicht!U55</f>
        <v>0</v>
      </c>
      <c r="V13" s="45">
        <f>Puntenoverzicht!V55</f>
        <v>0</v>
      </c>
      <c r="W13" s="45">
        <f>Puntenoverzicht!W55</f>
        <v>0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0</v>
      </c>
      <c r="AB13" s="45">
        <f>Puntenoverzicht!AB55</f>
        <v>0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70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Puntenoverzicht!F7</f>
        <v>5</v>
      </c>
      <c r="G16" s="46"/>
      <c r="H16" s="45">
        <f>Puntenoverzicht!H7</f>
        <v>6</v>
      </c>
      <c r="I16" s="45">
        <f>Puntenoverzicht!I7</f>
        <v>4</v>
      </c>
      <c r="J16" s="45">
        <f>Puntenoverzicht!J7</f>
        <v>0</v>
      </c>
      <c r="K16" s="45">
        <f>Puntenoverzicht!K7</f>
        <v>0</v>
      </c>
      <c r="L16" s="45">
        <f>Puntenoverzicht!L7</f>
        <v>0</v>
      </c>
      <c r="M16" s="45">
        <f>Puntenoverzicht!M7</f>
        <v>-2</v>
      </c>
      <c r="N16" s="45">
        <f>Puntenoverzicht!N7</f>
        <v>-3</v>
      </c>
      <c r="O16" s="45">
        <f>Puntenoverzicht!O7</f>
        <v>0</v>
      </c>
      <c r="P16" s="45">
        <f>Puntenoverzicht!P7</f>
        <v>0</v>
      </c>
      <c r="Q16" s="45">
        <f>Puntenoverzicht!Q7</f>
        <v>0</v>
      </c>
      <c r="R16" s="45">
        <f>Puntenoverzicht!R7</f>
        <v>0</v>
      </c>
      <c r="S16" s="45">
        <f>Puntenoverzicht!S7</f>
        <v>0</v>
      </c>
      <c r="T16" s="45">
        <f>Puntenoverzicht!T7</f>
        <v>0</v>
      </c>
      <c r="U16" s="45">
        <f>Puntenoverzicht!U7</f>
        <v>0</v>
      </c>
      <c r="V16" s="45">
        <f>Puntenoverzicht!V7</f>
        <v>0</v>
      </c>
      <c r="W16" s="45">
        <f>Puntenoverzicht!W7</f>
        <v>0</v>
      </c>
      <c r="X16" s="45">
        <f>Puntenoverzicht!X7</f>
        <v>0</v>
      </c>
      <c r="Y16" s="45">
        <f>Puntenoverzicht!Y7</f>
        <v>0</v>
      </c>
      <c r="Z16" s="45">
        <f>Puntenoverzicht!Z7</f>
        <v>0</v>
      </c>
      <c r="AA16" s="45">
        <f>Puntenoverzicht!AA7</f>
        <v>0</v>
      </c>
      <c r="AB16" s="45">
        <f>Puntenoverzicht!AB7</f>
        <v>0</v>
      </c>
      <c r="AC16" s="45">
        <f>Puntenoverzicht!AC7</f>
        <v>0</v>
      </c>
      <c r="AD16" s="45">
        <f>Puntenoverzicht!AD7</f>
        <v>0</v>
      </c>
      <c r="AE16" s="45">
        <f>Puntenoverzicht!AE7</f>
        <v>0</v>
      </c>
      <c r="AF16" s="45">
        <f>Puntenoverzicht!AF7</f>
        <v>0</v>
      </c>
      <c r="AG16" s="45">
        <f>Puntenoverzicht!AG7</f>
        <v>0</v>
      </c>
      <c r="AH16" s="45">
        <f>Puntenoverzicht!AH7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566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67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568"/>
      <c r="B19" s="51"/>
      <c r="C19" s="51"/>
      <c r="D19" s="52">
        <f>SUM(D6:D16)</f>
        <v>16000000</v>
      </c>
      <c r="E19" s="40"/>
      <c r="F19" s="45">
        <f>SUM(F6:F17)</f>
        <v>237</v>
      </c>
      <c r="G19" s="46"/>
      <c r="H19" s="45">
        <f t="shared" ref="H19:AH19" si="0">SUM(H6:H16)</f>
        <v>56</v>
      </c>
      <c r="I19" s="45">
        <f t="shared" si="0"/>
        <v>40</v>
      </c>
      <c r="J19" s="45">
        <f t="shared" si="0"/>
        <v>23</v>
      </c>
      <c r="K19" s="45">
        <f t="shared" si="0"/>
        <v>44</v>
      </c>
      <c r="L19" s="45">
        <f t="shared" si="0"/>
        <v>35</v>
      </c>
      <c r="M19" s="45">
        <f t="shared" si="0"/>
        <v>19</v>
      </c>
      <c r="N19" s="45">
        <f t="shared" si="0"/>
        <v>5</v>
      </c>
      <c r="O19" s="45">
        <f t="shared" si="0"/>
        <v>15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69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mailto:h-pijper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184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204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365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185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234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199" t="s">
        <v>265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1" t="s">
        <v>238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49"/>
      <c r="B4" s="249"/>
      <c r="C4" s="249"/>
      <c r="D4" s="249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25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0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5</v>
      </c>
      <c r="G8" s="46"/>
      <c r="H8" s="45">
        <f>Puntenoverzicht!H7</f>
        <v>6</v>
      </c>
      <c r="I8" s="45">
        <f>Puntenoverzicht!I7</f>
        <v>4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-2</v>
      </c>
      <c r="N8" s="45">
        <f>Puntenoverzicht!N7</f>
        <v>-3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0</v>
      </c>
      <c r="U8" s="45">
        <f>Puntenoverzicht!U7</f>
        <v>0</v>
      </c>
      <c r="V8" s="45">
        <f>Puntenoverzicht!V7</f>
        <v>0</v>
      </c>
      <c r="W8" s="45">
        <f>Puntenoverzicht!W7</f>
        <v>0</v>
      </c>
      <c r="X8" s="45">
        <f>Puntenoverzicht!X7</f>
        <v>0</v>
      </c>
      <c r="Y8" s="45">
        <f>Puntenoverzicht!Y7</f>
        <v>0</v>
      </c>
      <c r="Z8" s="45">
        <f>Puntenoverzicht!Z7</f>
        <v>0</v>
      </c>
      <c r="AA8" s="45">
        <f>Puntenoverzicht!AA7</f>
        <v>0</v>
      </c>
      <c r="AB8" s="45">
        <f>Puntenoverzicht!AB7</f>
        <v>0</v>
      </c>
      <c r="AC8" s="45">
        <f>Puntenoverzicht!AC7</f>
        <v>0</v>
      </c>
      <c r="AD8" s="45">
        <f>Puntenoverzicht!AD7</f>
        <v>0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19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0</v>
      </c>
      <c r="S9" s="45">
        <f>Puntenoverzicht!S23</f>
        <v>0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0</v>
      </c>
      <c r="X9" s="45">
        <f>Puntenoverzicht!X23</f>
        <v>0</v>
      </c>
      <c r="Y9" s="45">
        <f>Puntenoverzicht!Y23</f>
        <v>0</v>
      </c>
      <c r="Z9" s="45">
        <f>Puntenoverzicht!Z23</f>
        <v>0</v>
      </c>
      <c r="AA9" s="45">
        <f>Puntenoverzicht!AA23</f>
        <v>0</v>
      </c>
      <c r="AB9" s="45">
        <f>Puntenoverzicht!AB23</f>
        <v>0</v>
      </c>
      <c r="AC9" s="45">
        <f>Puntenoverzicht!AC23</f>
        <v>0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15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0</v>
      </c>
      <c r="S10" s="45">
        <f>Puntenoverzicht!S26</f>
        <v>0</v>
      </c>
      <c r="T10" s="45">
        <f>Puntenoverzicht!T26</f>
        <v>0</v>
      </c>
      <c r="U10" s="45">
        <f>Puntenoverzicht!U26</f>
        <v>0</v>
      </c>
      <c r="V10" s="45">
        <f>Puntenoverzicht!V26</f>
        <v>0</v>
      </c>
      <c r="W10" s="45">
        <f>Puntenoverzicht!W26</f>
        <v>0</v>
      </c>
      <c r="X10" s="45">
        <f>Puntenoverzicht!X26</f>
        <v>0</v>
      </c>
      <c r="Y10" s="45">
        <f>Puntenoverzicht!Y26</f>
        <v>0</v>
      </c>
      <c r="Z10" s="45">
        <f>Puntenoverzicht!Z26</f>
        <v>0</v>
      </c>
      <c r="AA10" s="45">
        <f>Puntenoverzicht!AA26</f>
        <v>0</v>
      </c>
      <c r="AB10" s="45">
        <f>Puntenoverzicht!AB26</f>
        <v>0</v>
      </c>
      <c r="AC10" s="45">
        <f>Puntenoverzicht!AC26</f>
        <v>0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4</v>
      </c>
      <c r="G11" s="46"/>
      <c r="H11" s="45">
        <f>Puntenoverzicht!H63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0</v>
      </c>
      <c r="S11" s="45">
        <f>Puntenoverzicht!S67</f>
        <v>0</v>
      </c>
      <c r="T11" s="45">
        <f>Puntenoverzicht!T67</f>
        <v>0</v>
      </c>
      <c r="U11" s="45">
        <f>Puntenoverzicht!U67</f>
        <v>0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0</v>
      </c>
      <c r="AD11" s="45">
        <f>Puntenoverzicht!AD67</f>
        <v>0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6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6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88</v>
      </c>
      <c r="G15" s="46"/>
      <c r="H15" s="45">
        <f>Puntenoverzicht!H68</f>
        <v>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0</v>
      </c>
      <c r="Q15" s="45">
        <f>Puntenoverzicht!Q72</f>
        <v>0</v>
      </c>
      <c r="R15" s="45">
        <f>Puntenoverzicht!R72</f>
        <v>0</v>
      </c>
      <c r="S15" s="45">
        <f>Puntenoverzicht!S72</f>
        <v>0</v>
      </c>
      <c r="T15" s="45">
        <f>Puntenoverzicht!T72</f>
        <v>0</v>
      </c>
      <c r="U15" s="45">
        <f>Puntenoverzicht!U72</f>
        <v>0</v>
      </c>
      <c r="V15" s="45">
        <f>Puntenoverzicht!V72</f>
        <v>0</v>
      </c>
      <c r="W15" s="45">
        <f>Puntenoverzicht!W72</f>
        <v>0</v>
      </c>
      <c r="X15" s="45">
        <f>Puntenoverzicht!X72</f>
        <v>0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0</v>
      </c>
      <c r="AC15" s="45">
        <f>Puntenoverzicht!AC72</f>
        <v>0</v>
      </c>
      <c r="AD15" s="45">
        <f>Puntenoverzicht!AD72</f>
        <v>0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7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184</v>
      </c>
      <c r="G19" s="46"/>
      <c r="H19" s="45">
        <f>SUM(H6:H16)</f>
        <v>33</v>
      </c>
      <c r="I19" s="45">
        <f t="shared" ref="I19:AH19" si="0">SUM(I6:I16)</f>
        <v>27</v>
      </c>
      <c r="J19" s="45">
        <f t="shared" si="0"/>
        <v>14</v>
      </c>
      <c r="K19" s="45">
        <f t="shared" si="0"/>
        <v>30</v>
      </c>
      <c r="L19" s="45">
        <f t="shared" si="0"/>
        <v>27</v>
      </c>
      <c r="M19" s="45">
        <f t="shared" si="0"/>
        <v>5</v>
      </c>
      <c r="N19" s="45">
        <f t="shared" si="0"/>
        <v>20</v>
      </c>
      <c r="O19" s="45">
        <f t="shared" si="0"/>
        <v>-2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51" t="s">
        <v>151</v>
      </c>
      <c r="C1" s="261" t="s">
        <v>257</v>
      </c>
      <c r="D1" s="26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51" t="s">
        <v>150</v>
      </c>
      <c r="C2" s="263" t="s">
        <v>258</v>
      </c>
      <c r="D2" s="26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51" t="s">
        <v>145</v>
      </c>
      <c r="C3" s="270" t="s">
        <v>259</v>
      </c>
      <c r="D3" s="26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52" t="s">
        <v>95</v>
      </c>
      <c r="B5" s="253" t="s">
        <v>104</v>
      </c>
      <c r="C5" s="253" t="s">
        <v>16</v>
      </c>
      <c r="D5" s="25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58">
        <v>1</v>
      </c>
      <c r="B6" s="259" t="s">
        <v>105</v>
      </c>
      <c r="C6" s="259" t="s">
        <v>83</v>
      </c>
      <c r="D6" s="260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6">
        <v>2</v>
      </c>
      <c r="B7" s="257" t="s">
        <v>272</v>
      </c>
      <c r="C7" s="257" t="s">
        <v>36</v>
      </c>
      <c r="D7" s="267">
        <v>750000</v>
      </c>
      <c r="E7" s="47"/>
      <c r="F7" s="45">
        <f>Puntenoverzicht!F22</f>
        <v>0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0</v>
      </c>
      <c r="X7" s="45">
        <f>Puntenoverzicht!X22</f>
        <v>0</v>
      </c>
      <c r="Y7" s="45">
        <f>Puntenoverzicht!Y22</f>
        <v>0</v>
      </c>
      <c r="Z7" s="45">
        <f>Puntenoverzicht!Z22</f>
        <v>0</v>
      </c>
      <c r="AA7" s="45">
        <f>Puntenoverzicht!AA22</f>
        <v>0</v>
      </c>
      <c r="AB7" s="45">
        <f>Puntenoverzicht!AB22</f>
        <v>0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8">
        <v>0.75</v>
      </c>
      <c r="B8" s="257" t="s">
        <v>109</v>
      </c>
      <c r="C8" s="257" t="s">
        <v>53</v>
      </c>
      <c r="D8" s="267">
        <v>1250000</v>
      </c>
      <c r="E8" s="47"/>
      <c r="F8" s="45">
        <f>Puntenoverzicht!F39</f>
        <v>21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6" t="s">
        <v>266</v>
      </c>
      <c r="B9" s="257" t="s">
        <v>279</v>
      </c>
      <c r="C9" s="257" t="s">
        <v>78</v>
      </c>
      <c r="D9" s="26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54">
        <v>1</v>
      </c>
      <c r="B10" s="255" t="s">
        <v>113</v>
      </c>
      <c r="C10" s="255" t="s">
        <v>25</v>
      </c>
      <c r="D10" s="26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54">
        <v>2</v>
      </c>
      <c r="B11" s="255" t="s">
        <v>240</v>
      </c>
      <c r="C11" s="255" t="s">
        <v>43</v>
      </c>
      <c r="D11" s="266">
        <v>1250000</v>
      </c>
      <c r="E11" s="30"/>
      <c r="F11" s="45">
        <f>Puntenoverzicht!F29</f>
        <v>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0</v>
      </c>
      <c r="S11" s="45">
        <f>Puntenoverzicht!S29</f>
        <v>0</v>
      </c>
      <c r="T11" s="45">
        <f>Puntenoverzicht!T29</f>
        <v>0</v>
      </c>
      <c r="U11" s="45">
        <f>Puntenoverzicht!U29</f>
        <v>0</v>
      </c>
      <c r="V11" s="45">
        <f>Puntenoverzicht!V29</f>
        <v>0</v>
      </c>
      <c r="W11" s="45">
        <f>Puntenoverzicht!W29</f>
        <v>0</v>
      </c>
      <c r="X11" s="45">
        <f>Puntenoverzicht!X29</f>
        <v>0</v>
      </c>
      <c r="Y11" s="45">
        <f>Puntenoverzicht!Y29</f>
        <v>0</v>
      </c>
      <c r="Z11" s="45">
        <f>Puntenoverzicht!Z29</f>
        <v>0</v>
      </c>
      <c r="AA11" s="45">
        <f>Puntenoverzicht!AA29</f>
        <v>0</v>
      </c>
      <c r="AB11" s="45">
        <f>Puntenoverzicht!AB29</f>
        <v>0</v>
      </c>
      <c r="AC11" s="45">
        <f>Puntenoverzicht!AC29</f>
        <v>0</v>
      </c>
      <c r="AD11" s="45">
        <f>Puntenoverzicht!AD29</f>
        <v>0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9">
        <v>0.75</v>
      </c>
      <c r="B12" s="255" t="s">
        <v>224</v>
      </c>
      <c r="C12" s="255" t="s">
        <v>68</v>
      </c>
      <c r="D12" s="266">
        <v>1000000</v>
      </c>
      <c r="E12" s="30"/>
      <c r="F12" s="45">
        <f>Puntenoverzicht!F54</f>
        <v>20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54" t="s">
        <v>266</v>
      </c>
      <c r="B13" s="255" t="s">
        <v>285</v>
      </c>
      <c r="C13" s="255" t="s">
        <v>226</v>
      </c>
      <c r="D13" s="266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6">
        <v>1</v>
      </c>
      <c r="B14" s="257" t="s">
        <v>140</v>
      </c>
      <c r="C14" s="257" t="s">
        <v>28</v>
      </c>
      <c r="D14" s="267">
        <v>2250000</v>
      </c>
      <c r="E14" s="47"/>
      <c r="F14" s="45">
        <f>Puntenoverzicht!F14</f>
        <v>7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0</v>
      </c>
      <c r="S14" s="45">
        <f>Puntenoverzicht!S14</f>
        <v>0</v>
      </c>
      <c r="T14" s="45">
        <f>Puntenoverzicht!T14</f>
        <v>0</v>
      </c>
      <c r="U14" s="45">
        <f>Puntenoverzicht!U14</f>
        <v>0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6">
        <v>2</v>
      </c>
      <c r="B15" s="257" t="s">
        <v>108</v>
      </c>
      <c r="C15" s="257" t="s">
        <v>45</v>
      </c>
      <c r="D15" s="267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8">
        <v>0.75</v>
      </c>
      <c r="B16" s="257" t="s">
        <v>142</v>
      </c>
      <c r="C16" s="257" t="s">
        <v>70</v>
      </c>
      <c r="D16" s="267">
        <v>1500000</v>
      </c>
      <c r="E16" s="47"/>
      <c r="F16" s="45">
        <f>Puntenoverzicht!F56</f>
        <v>9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0</v>
      </c>
      <c r="Q16" s="45">
        <f>Puntenoverzicht!Q56</f>
        <v>0</v>
      </c>
      <c r="R16" s="45">
        <f>Puntenoverzicht!R56</f>
        <v>0</v>
      </c>
      <c r="S16" s="45">
        <f>Puntenoverzicht!S56</f>
        <v>0</v>
      </c>
      <c r="T16" s="45">
        <f>Puntenoverzicht!T56</f>
        <v>0</v>
      </c>
      <c r="U16" s="45">
        <f>Puntenoverzicht!U56</f>
        <v>0</v>
      </c>
      <c r="V16" s="45">
        <f>Puntenoverzicht!V56</f>
        <v>0</v>
      </c>
      <c r="W16" s="45">
        <f>Puntenoverzicht!W56</f>
        <v>0</v>
      </c>
      <c r="X16" s="45">
        <f>Puntenoverzicht!X56</f>
        <v>0</v>
      </c>
      <c r="Y16" s="45">
        <f>Puntenoverzicht!Y56</f>
        <v>0</v>
      </c>
      <c r="Z16" s="45">
        <f>Puntenoverzicht!Z56</f>
        <v>0</v>
      </c>
      <c r="AA16" s="45">
        <f>Puntenoverzicht!AA56</f>
        <v>0</v>
      </c>
      <c r="AB16" s="45">
        <f>Puntenoverzicht!AB56</f>
        <v>0</v>
      </c>
      <c r="AC16" s="45">
        <f>Puntenoverzicht!AC56</f>
        <v>0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185</v>
      </c>
      <c r="G19" s="46"/>
      <c r="H19" s="45">
        <f t="shared" ref="H19:AH19" si="0">SUM(H6:H16)</f>
        <v>26</v>
      </c>
      <c r="I19" s="45">
        <f t="shared" si="0"/>
        <v>39</v>
      </c>
      <c r="J19" s="45">
        <f t="shared" si="0"/>
        <v>30</v>
      </c>
      <c r="K19" s="45">
        <f t="shared" si="0"/>
        <v>8</v>
      </c>
      <c r="L19" s="45">
        <f t="shared" si="0"/>
        <v>36</v>
      </c>
      <c r="M19" s="45">
        <f t="shared" si="0"/>
        <v>16</v>
      </c>
      <c r="N19" s="45">
        <f t="shared" si="0"/>
        <v>6</v>
      </c>
      <c r="O19" s="45">
        <f t="shared" si="0"/>
        <v>24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71" t="s">
        <v>151</v>
      </c>
      <c r="C1" s="289" t="s">
        <v>13</v>
      </c>
      <c r="D1" s="28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71" t="s">
        <v>150</v>
      </c>
      <c r="C2" s="288" t="s">
        <v>291</v>
      </c>
      <c r="D2" s="28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71" t="s">
        <v>145</v>
      </c>
      <c r="C3" s="287" t="s">
        <v>247</v>
      </c>
      <c r="D3" s="283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50"/>
      <c r="B4" s="250"/>
      <c r="C4" s="250"/>
      <c r="D4" s="25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72" t="s">
        <v>95</v>
      </c>
      <c r="B5" s="273" t="s">
        <v>104</v>
      </c>
      <c r="C5" s="273" t="s">
        <v>16</v>
      </c>
      <c r="D5" s="27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78">
        <v>1</v>
      </c>
      <c r="B6" s="279" t="s">
        <v>105</v>
      </c>
      <c r="C6" s="279" t="s">
        <v>83</v>
      </c>
      <c r="D6" s="280">
        <v>1500000</v>
      </c>
      <c r="E6" s="30"/>
      <c r="F6" s="45">
        <f>Puntenoverzicht!F2</f>
        <v>12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0</v>
      </c>
      <c r="U6" s="45">
        <f>Puntenoverzicht!U2</f>
        <v>0</v>
      </c>
      <c r="V6" s="45">
        <f>Puntenoverzicht!V2</f>
        <v>0</v>
      </c>
      <c r="W6" s="45">
        <f>Puntenoverzicht!W2</f>
        <v>0</v>
      </c>
      <c r="X6" s="45">
        <f>Puntenoverzicht!X2</f>
        <v>0</v>
      </c>
      <c r="Y6" s="45">
        <f>Puntenoverzicht!Y2</f>
        <v>0</v>
      </c>
      <c r="Z6" s="45">
        <f>Puntenoverzicht!Z2</f>
        <v>0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6">
        <v>0.75</v>
      </c>
      <c r="B7" s="277" t="s">
        <v>109</v>
      </c>
      <c r="C7" s="277" t="s">
        <v>53</v>
      </c>
      <c r="D7" s="285">
        <v>1250000</v>
      </c>
      <c r="E7" s="47"/>
      <c r="F7" s="45">
        <f>Puntenoverzicht!F39</f>
        <v>21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0</v>
      </c>
      <c r="Q7" s="45">
        <f>Puntenoverzicht!Q39</f>
        <v>0</v>
      </c>
      <c r="R7" s="45">
        <f>Puntenoverzicht!R39</f>
        <v>0</v>
      </c>
      <c r="S7" s="45">
        <f>Puntenoverzicht!S39</f>
        <v>0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0</v>
      </c>
      <c r="AB7" s="45">
        <f>Puntenoverzicht!AB39</f>
        <v>0</v>
      </c>
      <c r="AC7" s="45">
        <f>Puntenoverzicht!AC39</f>
        <v>0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6" t="s">
        <v>266</v>
      </c>
      <c r="B8" s="277" t="s">
        <v>278</v>
      </c>
      <c r="C8" s="277" t="s">
        <v>77</v>
      </c>
      <c r="D8" s="285">
        <v>1000000</v>
      </c>
      <c r="E8" s="47"/>
      <c r="F8" s="45">
        <f>Puntenoverzicht!F63</f>
        <v>6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0</v>
      </c>
      <c r="S8" s="45">
        <f>Puntenoverzicht!S63</f>
        <v>0</v>
      </c>
      <c r="T8" s="45">
        <f>Puntenoverzicht!T63</f>
        <v>0</v>
      </c>
      <c r="U8" s="45">
        <f>Puntenoverzicht!U63</f>
        <v>0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6">
        <v>0.75</v>
      </c>
      <c r="B9" s="277" t="s">
        <v>111</v>
      </c>
      <c r="C9" s="277" t="s">
        <v>54</v>
      </c>
      <c r="D9" s="285">
        <v>750000</v>
      </c>
      <c r="E9" s="47"/>
      <c r="F9" s="45">
        <f>Puntenoverzicht!F40</f>
        <v>0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0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74">
        <v>1</v>
      </c>
      <c r="B10" s="275" t="s">
        <v>113</v>
      </c>
      <c r="C10" s="275" t="s">
        <v>25</v>
      </c>
      <c r="D10" s="284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74">
        <v>2</v>
      </c>
      <c r="B11" s="275" t="s">
        <v>189</v>
      </c>
      <c r="C11" s="275" t="s">
        <v>39</v>
      </c>
      <c r="D11" s="284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4">
        <v>2</v>
      </c>
      <c r="B12" s="275" t="s">
        <v>240</v>
      </c>
      <c r="C12" s="275" t="s">
        <v>43</v>
      </c>
      <c r="D12" s="284">
        <v>1250000</v>
      </c>
      <c r="E12" s="30"/>
      <c r="F12" s="45">
        <f>Puntenoverzicht!F29</f>
        <v>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0</v>
      </c>
      <c r="S12" s="45">
        <f>Puntenoverzicht!S29</f>
        <v>0</v>
      </c>
      <c r="T12" s="45">
        <f>Puntenoverzicht!T29</f>
        <v>0</v>
      </c>
      <c r="U12" s="45">
        <f>Puntenoverzicht!U29</f>
        <v>0</v>
      </c>
      <c r="V12" s="45">
        <f>Puntenoverzicht!V29</f>
        <v>0</v>
      </c>
      <c r="W12" s="45">
        <f>Puntenoverzicht!W29</f>
        <v>0</v>
      </c>
      <c r="X12" s="45">
        <f>Puntenoverzicht!X29</f>
        <v>0</v>
      </c>
      <c r="Y12" s="45">
        <f>Puntenoverzicht!Y29</f>
        <v>0</v>
      </c>
      <c r="Z12" s="45">
        <f>Puntenoverzicht!Z29</f>
        <v>0</v>
      </c>
      <c r="AA12" s="45">
        <f>Puntenoverzicht!AA29</f>
        <v>0</v>
      </c>
      <c r="AB12" s="45">
        <f>Puntenoverzicht!AB29</f>
        <v>0</v>
      </c>
      <c r="AC12" s="45">
        <f>Puntenoverzicht!AC29</f>
        <v>0</v>
      </c>
      <c r="AD12" s="45">
        <f>Puntenoverzicht!AD29</f>
        <v>0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74" t="s">
        <v>266</v>
      </c>
      <c r="B13" s="275" t="s">
        <v>281</v>
      </c>
      <c r="C13" s="275" t="s">
        <v>80</v>
      </c>
      <c r="D13" s="284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76" t="s">
        <v>266</v>
      </c>
      <c r="B14" s="277" t="s">
        <v>268</v>
      </c>
      <c r="C14" s="277" t="s">
        <v>227</v>
      </c>
      <c r="D14" s="285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76">
        <v>2</v>
      </c>
      <c r="B15" s="277" t="s">
        <v>108</v>
      </c>
      <c r="C15" s="277" t="s">
        <v>45</v>
      </c>
      <c r="D15" s="285">
        <v>2750000</v>
      </c>
      <c r="E15" s="47"/>
      <c r="F15" s="45">
        <f>Puntenoverzicht!F31</f>
        <v>25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0</v>
      </c>
      <c r="S15" s="45">
        <f>Puntenoverzicht!S31</f>
        <v>0</v>
      </c>
      <c r="T15" s="45">
        <f>Puntenoverzicht!T31</f>
        <v>0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6">
        <v>1</v>
      </c>
      <c r="B16" s="277" t="s">
        <v>140</v>
      </c>
      <c r="C16" s="277" t="s">
        <v>28</v>
      </c>
      <c r="D16" s="285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204</v>
      </c>
      <c r="G19" s="46"/>
      <c r="H19" s="45">
        <f t="shared" ref="H19:AH19" si="0">SUM(H6:H16)</f>
        <v>53</v>
      </c>
      <c r="I19" s="45">
        <f t="shared" si="0"/>
        <v>54</v>
      </c>
      <c r="J19" s="45">
        <f t="shared" si="0"/>
        <v>30</v>
      </c>
      <c r="K19" s="45">
        <f t="shared" si="0"/>
        <v>19</v>
      </c>
      <c r="L19" s="45">
        <f t="shared" si="0"/>
        <v>24</v>
      </c>
      <c r="M19" s="45">
        <f t="shared" si="0"/>
        <v>12</v>
      </c>
      <c r="N19" s="45">
        <f t="shared" si="0"/>
        <v>6</v>
      </c>
      <c r="O19" s="45">
        <f t="shared" si="0"/>
        <v>6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1" t="s">
        <v>151</v>
      </c>
      <c r="C1" s="301" t="s">
        <v>220</v>
      </c>
      <c r="D1" s="30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1" t="s">
        <v>150</v>
      </c>
      <c r="C2" s="303" t="s">
        <v>292</v>
      </c>
      <c r="D2" s="30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1" t="s">
        <v>145</v>
      </c>
      <c r="C3" s="310" t="s">
        <v>293</v>
      </c>
      <c r="D3" s="30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90"/>
      <c r="B4" s="290"/>
      <c r="C4" s="290"/>
      <c r="D4" s="29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92" t="s">
        <v>95</v>
      </c>
      <c r="B5" s="293" t="s">
        <v>104</v>
      </c>
      <c r="C5" s="293" t="s">
        <v>16</v>
      </c>
      <c r="D5" s="29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98">
        <v>2</v>
      </c>
      <c r="B6" s="299" t="s">
        <v>97</v>
      </c>
      <c r="C6" s="299" t="s">
        <v>30</v>
      </c>
      <c r="D6" s="300">
        <v>1000000</v>
      </c>
      <c r="E6" s="30"/>
      <c r="F6" s="45">
        <f>Puntenoverzicht!F16</f>
        <v>33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0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6">
        <v>1</v>
      </c>
      <c r="B7" s="297" t="s">
        <v>131</v>
      </c>
      <c r="C7" s="297" t="s">
        <v>22</v>
      </c>
      <c r="D7" s="307">
        <v>1000000</v>
      </c>
      <c r="E7" s="47"/>
      <c r="F7" s="45">
        <f>Puntenoverzicht!F8</f>
        <v>2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0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0</v>
      </c>
      <c r="V7" s="45">
        <f>Puntenoverzicht!V8</f>
        <v>0</v>
      </c>
      <c r="W7" s="45">
        <f>Puntenoverzicht!W8</f>
        <v>0</v>
      </c>
      <c r="X7" s="45">
        <f>Puntenoverzicht!X8</f>
        <v>0</v>
      </c>
      <c r="Y7" s="45">
        <f>Puntenoverzicht!Y8</f>
        <v>0</v>
      </c>
      <c r="Z7" s="45">
        <f>Puntenoverzicht!Z8</f>
        <v>0</v>
      </c>
      <c r="AA7" s="45">
        <f>Puntenoverzicht!AA8</f>
        <v>0</v>
      </c>
      <c r="AB7" s="45">
        <f>Puntenoverzicht!AB8</f>
        <v>0</v>
      </c>
      <c r="AC7" s="45">
        <f>Puntenoverzicht!AC8</f>
        <v>0</v>
      </c>
      <c r="AD7" s="45">
        <f>Puntenoverzicht!AD8</f>
        <v>0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8">
        <v>0.75</v>
      </c>
      <c r="B8" s="297" t="s">
        <v>109</v>
      </c>
      <c r="C8" s="297" t="s">
        <v>53</v>
      </c>
      <c r="D8" s="307">
        <v>1250000</v>
      </c>
      <c r="E8" s="47"/>
      <c r="F8" s="45">
        <f>Puntenoverzicht!F39</f>
        <v>21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0</v>
      </c>
      <c r="Q8" s="45">
        <f>Puntenoverzicht!Q39</f>
        <v>0</v>
      </c>
      <c r="R8" s="45">
        <f>Puntenoverzicht!R39</f>
        <v>0</v>
      </c>
      <c r="S8" s="45">
        <f>Puntenoverzicht!S39</f>
        <v>0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0</v>
      </c>
      <c r="AB8" s="45">
        <f>Puntenoverzicht!AB39</f>
        <v>0</v>
      </c>
      <c r="AC8" s="45">
        <f>Puntenoverzicht!AC39</f>
        <v>0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6" t="s">
        <v>266</v>
      </c>
      <c r="B9" s="297" t="s">
        <v>279</v>
      </c>
      <c r="C9" s="297" t="s">
        <v>78</v>
      </c>
      <c r="D9" s="307">
        <v>1000000</v>
      </c>
      <c r="E9" s="47"/>
      <c r="F9" s="45">
        <f>Puntenoverzicht!F64</f>
        <v>43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0</v>
      </c>
      <c r="S9" s="45">
        <f>Puntenoverzicht!S64</f>
        <v>0</v>
      </c>
      <c r="T9" s="45">
        <f>Puntenoverzicht!T64</f>
        <v>0</v>
      </c>
      <c r="U9" s="45">
        <f>Puntenoverzicht!U64</f>
        <v>0</v>
      </c>
      <c r="V9" s="45">
        <f>Puntenoverzicht!V64</f>
        <v>0</v>
      </c>
      <c r="W9" s="45">
        <f>Puntenoverzicht!W64</f>
        <v>0</v>
      </c>
      <c r="X9" s="45">
        <f>Puntenoverzicht!X64</f>
        <v>0</v>
      </c>
      <c r="Y9" s="45">
        <f>Puntenoverzicht!Y64</f>
        <v>0</v>
      </c>
      <c r="Z9" s="45">
        <f>Puntenoverzicht!Z64</f>
        <v>0</v>
      </c>
      <c r="AA9" s="45">
        <f>Puntenoverzicht!AA64</f>
        <v>0</v>
      </c>
      <c r="AB9" s="45">
        <f>Puntenoverzicht!AB64</f>
        <v>0</v>
      </c>
      <c r="AC9" s="45">
        <f>Puntenoverzicht!AC64</f>
        <v>0</v>
      </c>
      <c r="AD9" s="45">
        <f>Puntenoverzicht!AD64</f>
        <v>0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94">
        <v>2</v>
      </c>
      <c r="B10" s="295" t="s">
        <v>220</v>
      </c>
      <c r="C10" s="295" t="s">
        <v>41</v>
      </c>
      <c r="D10" s="306">
        <v>1500000</v>
      </c>
      <c r="E10" s="47"/>
      <c r="F10" s="45">
        <f>Puntenoverzicht!F27</f>
        <v>18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0</v>
      </c>
      <c r="S10" s="45">
        <f>Puntenoverzicht!S27</f>
        <v>0</v>
      </c>
      <c r="T10" s="45">
        <f>Puntenoverzicht!T27</f>
        <v>0</v>
      </c>
      <c r="U10" s="45">
        <f>Puntenoverzicht!U27</f>
        <v>0</v>
      </c>
      <c r="V10" s="45">
        <f>Puntenoverzicht!V27</f>
        <v>0</v>
      </c>
      <c r="W10" s="45">
        <f>Puntenoverzicht!W27</f>
        <v>0</v>
      </c>
      <c r="X10" s="45">
        <f>Puntenoverzicht!X27</f>
        <v>0</v>
      </c>
      <c r="Y10" s="45">
        <f>Puntenoverzicht!Y27</f>
        <v>0</v>
      </c>
      <c r="Z10" s="45">
        <f>Puntenoverzicht!Z27</f>
        <v>0</v>
      </c>
      <c r="AA10" s="45">
        <f>Puntenoverzicht!AA27</f>
        <v>0</v>
      </c>
      <c r="AB10" s="45">
        <f>Puntenoverzicht!AB27</f>
        <v>0</v>
      </c>
      <c r="AC10" s="45">
        <f>Puntenoverzicht!AC27</f>
        <v>0</v>
      </c>
      <c r="AD10" s="45">
        <f>Puntenoverzicht!AD27</f>
        <v>0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94">
        <v>1</v>
      </c>
      <c r="B11" s="295" t="s">
        <v>132</v>
      </c>
      <c r="C11" s="295" t="s">
        <v>24</v>
      </c>
      <c r="D11" s="306">
        <v>2000000</v>
      </c>
      <c r="E11" s="30"/>
      <c r="F11" s="45">
        <f>Puntenoverzicht!F10</f>
        <v>13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0</v>
      </c>
      <c r="R11" s="45">
        <f>Puntenoverzicht!R10</f>
        <v>0</v>
      </c>
      <c r="S11" s="45">
        <f>Puntenoverzicht!S10</f>
        <v>0</v>
      </c>
      <c r="T11" s="45">
        <f>Puntenoverzicht!T10</f>
        <v>0</v>
      </c>
      <c r="U11" s="45">
        <f>Puntenoverzicht!U10</f>
        <v>0</v>
      </c>
      <c r="V11" s="45">
        <f>Puntenoverzicht!V10</f>
        <v>0</v>
      </c>
      <c r="W11" s="45">
        <f>Puntenoverzicht!W10</f>
        <v>0</v>
      </c>
      <c r="X11" s="45">
        <f>Puntenoverzicht!X10</f>
        <v>0</v>
      </c>
      <c r="Y11" s="45">
        <f>Puntenoverzicht!Y10</f>
        <v>0</v>
      </c>
      <c r="Z11" s="45">
        <f>Puntenoverzicht!Z10</f>
        <v>0</v>
      </c>
      <c r="AA11" s="45">
        <f>Puntenoverzicht!AA10</f>
        <v>0</v>
      </c>
      <c r="AB11" s="45">
        <f>Puntenoverzicht!AB10</f>
        <v>0</v>
      </c>
      <c r="AC11" s="45">
        <f>Puntenoverzicht!AC10</f>
        <v>0</v>
      </c>
      <c r="AD11" s="45">
        <f>Puntenoverzicht!AD10</f>
        <v>0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94">
        <v>1</v>
      </c>
      <c r="B12" s="295" t="s">
        <v>113</v>
      </c>
      <c r="C12" s="295" t="s">
        <v>25</v>
      </c>
      <c r="D12" s="306">
        <v>1750000</v>
      </c>
      <c r="E12" s="30"/>
      <c r="F12" s="45">
        <f>Puntenoverzicht!F11</f>
        <v>34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0</v>
      </c>
      <c r="R12" s="45">
        <f>Puntenoverzicht!R11</f>
        <v>0</v>
      </c>
      <c r="S12" s="45">
        <f>Puntenoverzicht!S11</f>
        <v>0</v>
      </c>
      <c r="T12" s="45">
        <f>Puntenoverzicht!T11</f>
        <v>0</v>
      </c>
      <c r="U12" s="45">
        <f>Puntenoverzicht!U11</f>
        <v>0</v>
      </c>
      <c r="V12" s="45">
        <f>Puntenoverzicht!V11</f>
        <v>0</v>
      </c>
      <c r="W12" s="45">
        <f>Puntenoverzicht!W11</f>
        <v>0</v>
      </c>
      <c r="X12" s="45">
        <f>Puntenoverzicht!X11</f>
        <v>0</v>
      </c>
      <c r="Y12" s="45">
        <f>Puntenoverzicht!Y11</f>
        <v>0</v>
      </c>
      <c r="Z12" s="45">
        <f>Puntenoverzicht!Z11</f>
        <v>0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9">
        <v>0.75</v>
      </c>
      <c r="B13" s="295" t="s">
        <v>123</v>
      </c>
      <c r="C13" s="295" t="s">
        <v>61</v>
      </c>
      <c r="D13" s="306">
        <v>1500000</v>
      </c>
      <c r="E13" s="30"/>
      <c r="F13" s="45">
        <f>Puntenoverzicht!F47</f>
        <v>18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0</v>
      </c>
      <c r="Q13" s="45">
        <f>Puntenoverzicht!Q47</f>
        <v>0</v>
      </c>
      <c r="R13" s="45">
        <f>Puntenoverzicht!R47</f>
        <v>0</v>
      </c>
      <c r="S13" s="45">
        <f>Puntenoverzicht!S47</f>
        <v>0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0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96" t="s">
        <v>266</v>
      </c>
      <c r="B14" s="297" t="s">
        <v>268</v>
      </c>
      <c r="C14" s="297" t="s">
        <v>227</v>
      </c>
      <c r="D14" s="30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96" t="s">
        <v>266</v>
      </c>
      <c r="B15" s="297" t="s">
        <v>286</v>
      </c>
      <c r="C15" s="297" t="s">
        <v>228</v>
      </c>
      <c r="D15" s="307">
        <v>1000000</v>
      </c>
      <c r="E15" s="47"/>
      <c r="F15" s="45">
        <f>Puntenoverzicht!F73</f>
        <v>70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0</v>
      </c>
      <c r="S15" s="45">
        <f>Puntenoverzicht!S73</f>
        <v>0</v>
      </c>
      <c r="T15" s="45">
        <f>Puntenoverzicht!T73</f>
        <v>0</v>
      </c>
      <c r="U15" s="45">
        <f>Puntenoverzicht!U73</f>
        <v>0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0</v>
      </c>
      <c r="AD15" s="45">
        <f>Puntenoverzicht!AD73</f>
        <v>0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96">
        <v>2</v>
      </c>
      <c r="B16" s="297" t="s">
        <v>108</v>
      </c>
      <c r="C16" s="297" t="s">
        <v>45</v>
      </c>
      <c r="D16" s="307">
        <v>2750000</v>
      </c>
      <c r="E16" s="47"/>
      <c r="F16" s="45">
        <f>Puntenoverzicht!F31</f>
        <v>25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0</v>
      </c>
      <c r="S16" s="45">
        <f>Puntenoverzicht!S31</f>
        <v>0</v>
      </c>
      <c r="T16" s="45">
        <f>Puntenoverzicht!T31</f>
        <v>0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365</v>
      </c>
      <c r="G19" s="46"/>
      <c r="H19" s="45">
        <f t="shared" ref="H19:AH19" si="0">SUM(H6:H16)</f>
        <v>93</v>
      </c>
      <c r="I19" s="45">
        <f t="shared" si="0"/>
        <v>58</v>
      </c>
      <c r="J19" s="45">
        <f t="shared" si="0"/>
        <v>39</v>
      </c>
      <c r="K19" s="45">
        <f t="shared" si="0"/>
        <v>35</v>
      </c>
      <c r="L19" s="45">
        <f t="shared" si="0"/>
        <v>87</v>
      </c>
      <c r="M19" s="45">
        <f t="shared" si="0"/>
        <v>18</v>
      </c>
      <c r="N19" s="45">
        <f t="shared" si="0"/>
        <v>25</v>
      </c>
      <c r="O19" s="45">
        <f t="shared" si="0"/>
        <v>10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12" t="s">
        <v>151</v>
      </c>
      <c r="C1" s="321" t="s">
        <v>216</v>
      </c>
      <c r="D1" s="32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12" t="s">
        <v>150</v>
      </c>
      <c r="C2" s="323" t="s">
        <v>192</v>
      </c>
      <c r="D2" s="32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12" t="s">
        <v>145</v>
      </c>
      <c r="C3" s="331" t="s">
        <v>294</v>
      </c>
      <c r="D3" s="32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11"/>
      <c r="B4" s="311"/>
      <c r="C4" s="311"/>
      <c r="D4" s="31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3" t="s">
        <v>95</v>
      </c>
      <c r="B5" s="314" t="s">
        <v>104</v>
      </c>
      <c r="C5" s="314" t="s">
        <v>16</v>
      </c>
      <c r="D5" s="31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8">
        <v>0.75</v>
      </c>
      <c r="B6" s="319" t="s">
        <v>274</v>
      </c>
      <c r="C6" s="319" t="s">
        <v>47</v>
      </c>
      <c r="D6" s="320">
        <v>1000000</v>
      </c>
      <c r="E6" s="30"/>
      <c r="F6" s="45">
        <f>Puntenoverzicht!F33</f>
        <v>2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1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1</v>
      </c>
      <c r="P6" s="45">
        <f>Puntenoverzicht!P33</f>
        <v>0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17">
        <v>1</v>
      </c>
      <c r="B7" s="318" t="s">
        <v>130</v>
      </c>
      <c r="C7" s="318" t="s">
        <v>20</v>
      </c>
      <c r="D7" s="327">
        <v>1250000</v>
      </c>
      <c r="E7" s="47"/>
      <c r="F7" s="45">
        <f>Puntenoverzicht!F6</f>
        <v>11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0</v>
      </c>
      <c r="U7" s="45">
        <f>Puntenoverzicht!U6</f>
        <v>0</v>
      </c>
      <c r="V7" s="45">
        <f>Puntenoverzicht!V6</f>
        <v>0</v>
      </c>
      <c r="W7" s="45">
        <f>Puntenoverzicht!W6</f>
        <v>0</v>
      </c>
      <c r="X7" s="45">
        <f>Puntenoverzicht!X6</f>
        <v>0</v>
      </c>
      <c r="Y7" s="45">
        <f>Puntenoverzicht!Y6</f>
        <v>0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7" t="s">
        <v>266</v>
      </c>
      <c r="B8" s="318" t="s">
        <v>276</v>
      </c>
      <c r="C8" s="318" t="s">
        <v>75</v>
      </c>
      <c r="D8" s="327">
        <v>1000000</v>
      </c>
      <c r="E8" s="47"/>
      <c r="F8" s="45">
        <f>Puntenoverzicht!F61</f>
        <v>13</v>
      </c>
      <c r="G8" s="46"/>
      <c r="H8" s="45">
        <f>Puntenoverzicht!H61</f>
        <v>3</v>
      </c>
      <c r="I8" s="45">
        <f>Puntenoverzicht!I61</f>
        <v>3</v>
      </c>
      <c r="J8" s="45">
        <f>Puntenoverzicht!J61</f>
        <v>0</v>
      </c>
      <c r="K8" s="45">
        <f>Puntenoverzicht!K61</f>
        <v>0</v>
      </c>
      <c r="L8" s="45">
        <f>Puntenoverzicht!L61</f>
        <v>3</v>
      </c>
      <c r="M8" s="45">
        <f>Puntenoverzicht!M61</f>
        <v>4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0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17">
        <v>2</v>
      </c>
      <c r="B9" s="318" t="s">
        <v>96</v>
      </c>
      <c r="C9" s="318" t="s">
        <v>33</v>
      </c>
      <c r="D9" s="327">
        <v>1750000</v>
      </c>
      <c r="E9" s="47"/>
      <c r="F9" s="45">
        <f>Puntenoverzicht!F19</f>
        <v>16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1</v>
      </c>
      <c r="N9" s="45">
        <f>Puntenoverzicht!N19</f>
        <v>6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0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0</v>
      </c>
      <c r="W9" s="45">
        <f>Puntenoverzicht!W19</f>
        <v>0</v>
      </c>
      <c r="X9" s="45">
        <f>Puntenoverzicht!X19</f>
        <v>0</v>
      </c>
      <c r="Y9" s="45">
        <f>Puntenoverzicht!Y19</f>
        <v>0</v>
      </c>
      <c r="Z9" s="45">
        <f>Puntenoverzicht!Z19</f>
        <v>0</v>
      </c>
      <c r="AA9" s="45">
        <f>Puntenoverzicht!AA19</f>
        <v>0</v>
      </c>
      <c r="AB9" s="45">
        <f>Puntenoverzicht!AB19</f>
        <v>0</v>
      </c>
      <c r="AC9" s="45">
        <f>Puntenoverzicht!AC19</f>
        <v>0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15">
        <v>1</v>
      </c>
      <c r="B10" s="316" t="s">
        <v>113</v>
      </c>
      <c r="C10" s="316" t="s">
        <v>25</v>
      </c>
      <c r="D10" s="326">
        <v>1750000</v>
      </c>
      <c r="E10" s="47"/>
      <c r="F10" s="45">
        <f>Puntenoverzicht!F11</f>
        <v>34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0</v>
      </c>
      <c r="R10" s="45">
        <f>Puntenoverzicht!R11</f>
        <v>0</v>
      </c>
      <c r="S10" s="45">
        <f>Puntenoverzicht!S11</f>
        <v>0</v>
      </c>
      <c r="T10" s="45">
        <f>Puntenoverzicht!T11</f>
        <v>0</v>
      </c>
      <c r="U10" s="45">
        <f>Puntenoverzicht!U11</f>
        <v>0</v>
      </c>
      <c r="V10" s="45">
        <f>Puntenoverzicht!V11</f>
        <v>0</v>
      </c>
      <c r="W10" s="45">
        <f>Puntenoverzicht!W11</f>
        <v>0</v>
      </c>
      <c r="X10" s="45">
        <f>Puntenoverzicht!X11</f>
        <v>0</v>
      </c>
      <c r="Y10" s="45">
        <f>Puntenoverzicht!Y11</f>
        <v>0</v>
      </c>
      <c r="Z10" s="45">
        <f>Puntenoverzicht!Z11</f>
        <v>0</v>
      </c>
      <c r="AA10" s="45">
        <f>Puntenoverzicht!AA11</f>
        <v>0</v>
      </c>
      <c r="AB10" s="45">
        <f>Puntenoverzicht!AB11</f>
        <v>0</v>
      </c>
      <c r="AC10" s="45">
        <f>Puntenoverzicht!AC11</f>
        <v>0</v>
      </c>
      <c r="AD10" s="45">
        <f>Puntenoverzicht!AD11</f>
        <v>0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15">
        <v>2</v>
      </c>
      <c r="B11" s="316" t="s">
        <v>191</v>
      </c>
      <c r="C11" s="316" t="s">
        <v>40</v>
      </c>
      <c r="D11" s="326">
        <v>1750000</v>
      </c>
      <c r="E11" s="30"/>
      <c r="F11" s="45">
        <f>Puntenoverzicht!F26</f>
        <v>15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0</v>
      </c>
      <c r="S11" s="45">
        <f>Puntenoverzicht!S26</f>
        <v>0</v>
      </c>
      <c r="T11" s="45">
        <f>Puntenoverzicht!T26</f>
        <v>0</v>
      </c>
      <c r="U11" s="45">
        <f>Puntenoverzicht!U26</f>
        <v>0</v>
      </c>
      <c r="V11" s="45">
        <f>Puntenoverzicht!V26</f>
        <v>0</v>
      </c>
      <c r="W11" s="45">
        <f>Puntenoverzicht!W26</f>
        <v>0</v>
      </c>
      <c r="X11" s="45">
        <f>Puntenoverzicht!X26</f>
        <v>0</v>
      </c>
      <c r="Y11" s="45">
        <f>Puntenoverzicht!Y26</f>
        <v>0</v>
      </c>
      <c r="Z11" s="45">
        <f>Puntenoverzicht!Z26</f>
        <v>0</v>
      </c>
      <c r="AA11" s="45">
        <f>Puntenoverzicht!AA26</f>
        <v>0</v>
      </c>
      <c r="AB11" s="45">
        <f>Puntenoverzicht!AB26</f>
        <v>0</v>
      </c>
      <c r="AC11" s="45">
        <f>Puntenoverzicht!AC26</f>
        <v>0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30">
        <v>0.75</v>
      </c>
      <c r="B12" s="316" t="s">
        <v>123</v>
      </c>
      <c r="C12" s="316" t="s">
        <v>61</v>
      </c>
      <c r="D12" s="326">
        <v>1500000</v>
      </c>
      <c r="E12" s="30"/>
      <c r="F12" s="45">
        <f>Puntenoverzicht!F47</f>
        <v>18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0</v>
      </c>
      <c r="Q12" s="45">
        <f>Puntenoverzicht!Q47</f>
        <v>0</v>
      </c>
      <c r="R12" s="45">
        <f>Puntenoverzicht!R47</f>
        <v>0</v>
      </c>
      <c r="S12" s="45">
        <f>Puntenoverzicht!S47</f>
        <v>0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0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5" t="s">
        <v>266</v>
      </c>
      <c r="B13" s="316" t="s">
        <v>281</v>
      </c>
      <c r="C13" s="316" t="s">
        <v>80</v>
      </c>
      <c r="D13" s="326">
        <v>1000000</v>
      </c>
      <c r="E13" s="30"/>
      <c r="F13" s="45">
        <f>Puntenoverzicht!F66</f>
        <v>7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0</v>
      </c>
      <c r="S13" s="45">
        <f>Puntenoverzicht!S66</f>
        <v>0</v>
      </c>
      <c r="T13" s="45">
        <f>Puntenoverzicht!T66</f>
        <v>0</v>
      </c>
      <c r="U13" s="45">
        <f>Puntenoverzicht!U66</f>
        <v>0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0</v>
      </c>
      <c r="AD13" s="45">
        <f>Puntenoverzicht!AD66</f>
        <v>0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17" t="s">
        <v>266</v>
      </c>
      <c r="B14" s="318" t="s">
        <v>268</v>
      </c>
      <c r="C14" s="318" t="s">
        <v>227</v>
      </c>
      <c r="D14" s="327">
        <v>1000000</v>
      </c>
      <c r="E14" s="47"/>
      <c r="F14" s="45">
        <f>Puntenoverzicht!F72</f>
        <v>88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0</v>
      </c>
      <c r="Q14" s="45">
        <f>Puntenoverzicht!Q72</f>
        <v>0</v>
      </c>
      <c r="R14" s="45">
        <f>Puntenoverzicht!R72</f>
        <v>0</v>
      </c>
      <c r="S14" s="45">
        <f>Puntenoverzicht!S72</f>
        <v>0</v>
      </c>
      <c r="T14" s="45">
        <f>Puntenoverzicht!T72</f>
        <v>0</v>
      </c>
      <c r="U14" s="45">
        <f>Puntenoverzicht!U72</f>
        <v>0</v>
      </c>
      <c r="V14" s="45">
        <f>Puntenoverzicht!V72</f>
        <v>0</v>
      </c>
      <c r="W14" s="45">
        <f>Puntenoverzicht!W72</f>
        <v>0</v>
      </c>
      <c r="X14" s="45">
        <f>Puntenoverzicht!X72</f>
        <v>0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0</v>
      </c>
      <c r="AC14" s="45">
        <f>Puntenoverzicht!AC72</f>
        <v>0</v>
      </c>
      <c r="AD14" s="45">
        <f>Puntenoverzicht!AD72</f>
        <v>0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9">
        <v>0.75</v>
      </c>
      <c r="B15" s="318" t="s">
        <v>98</v>
      </c>
      <c r="C15" s="318" t="s">
        <v>71</v>
      </c>
      <c r="D15" s="327">
        <v>1750000</v>
      </c>
      <c r="E15" s="47"/>
      <c r="F15" s="45">
        <f>Puntenoverzicht!F57</f>
        <v>23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0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0</v>
      </c>
      <c r="Z15" s="45">
        <f>Puntenoverzicht!Z57</f>
        <v>0</v>
      </c>
      <c r="AA15" s="45">
        <f>Puntenoverzicht!AA57</f>
        <v>0</v>
      </c>
      <c r="AB15" s="45">
        <f>Puntenoverzicht!AB57</f>
        <v>0</v>
      </c>
      <c r="AC15" s="45">
        <f>Puntenoverzicht!AC57</f>
        <v>0</v>
      </c>
      <c r="AD15" s="45">
        <f>Puntenoverzicht!AD57</f>
        <v>0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17">
        <v>1</v>
      </c>
      <c r="B16" s="318" t="s">
        <v>140</v>
      </c>
      <c r="C16" s="318" t="s">
        <v>28</v>
      </c>
      <c r="D16" s="327">
        <v>2250000</v>
      </c>
      <c r="E16" s="47"/>
      <c r="F16" s="45">
        <f>Puntenoverzicht!F14</f>
        <v>7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0</v>
      </c>
      <c r="S16" s="45">
        <f>Puntenoverzicht!S14</f>
        <v>0</v>
      </c>
      <c r="T16" s="45">
        <f>Puntenoverzicht!T14</f>
        <v>0</v>
      </c>
      <c r="U16" s="45">
        <f>Puntenoverzicht!U14</f>
        <v>0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234</v>
      </c>
      <c r="G19" s="46"/>
      <c r="H19" s="45">
        <f t="shared" ref="H19:AH19" si="0">SUM(H6:H16)</f>
        <v>62</v>
      </c>
      <c r="I19" s="45">
        <f t="shared" si="0"/>
        <v>31</v>
      </c>
      <c r="J19" s="45">
        <f t="shared" si="0"/>
        <v>25</v>
      </c>
      <c r="K19" s="45">
        <f t="shared" si="0"/>
        <v>25</v>
      </c>
      <c r="L19" s="45">
        <f t="shared" si="0"/>
        <v>36</v>
      </c>
      <c r="M19" s="45">
        <f t="shared" si="0"/>
        <v>16</v>
      </c>
      <c r="N19" s="45">
        <f t="shared" si="0"/>
        <v>28</v>
      </c>
      <c r="O19" s="45">
        <f t="shared" si="0"/>
        <v>11</v>
      </c>
      <c r="P19" s="45">
        <f t="shared" si="0"/>
        <v>0</v>
      </c>
      <c r="Q19" s="45">
        <f t="shared" si="0"/>
        <v>0</v>
      </c>
      <c r="R19" s="45">
        <f t="shared" si="0"/>
        <v>0</v>
      </c>
      <c r="S19" s="45">
        <f t="shared" si="0"/>
        <v>0</v>
      </c>
      <c r="T19" s="45">
        <f t="shared" si="0"/>
        <v>0</v>
      </c>
      <c r="U19" s="45">
        <f t="shared" si="0"/>
        <v>0</v>
      </c>
      <c r="V19" s="45">
        <f t="shared" si="0"/>
        <v>0</v>
      </c>
      <c r="W19" s="45">
        <f t="shared" si="0"/>
        <v>0</v>
      </c>
      <c r="X19" s="45">
        <f t="shared" si="0"/>
        <v>0</v>
      </c>
      <c r="Y19" s="45">
        <f t="shared" si="0"/>
        <v>0</v>
      </c>
      <c r="Z19" s="45">
        <f t="shared" si="0"/>
        <v>0</v>
      </c>
      <c r="AA19" s="45">
        <f t="shared" si="0"/>
        <v>0</v>
      </c>
      <c r="AB19" s="45">
        <f t="shared" si="0"/>
        <v>0</v>
      </c>
      <c r="AC19" s="45">
        <f t="shared" si="0"/>
        <v>0</v>
      </c>
      <c r="AD19" s="45">
        <f t="shared" si="0"/>
        <v>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Brontsema</cp:lastModifiedBy>
  <cp:lastPrinted>2015-11-12T17:56:09Z</cp:lastPrinted>
  <dcterms:created xsi:type="dcterms:W3CDTF">2006-11-13T11:42:38Z</dcterms:created>
  <dcterms:modified xsi:type="dcterms:W3CDTF">2015-11-24T20:54:41Z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