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9420" windowHeight="7750" tabRatio="979" firstSheet="50" activeTab="92"/>
  </bookViews>
  <sheets>
    <sheet name="Stand" sheetId="1" r:id="rId1"/>
    <sheet name="Deelnemers" sheetId="4" state="hidden" r:id="rId2"/>
    <sheet name="Uitslagen" sheetId="3" r:id="rId3"/>
    <sheet name="1" sheetId="85" r:id="rId4"/>
    <sheet name="2" sheetId="87" r:id="rId5"/>
    <sheet name="3" sheetId="91" r:id="rId6"/>
    <sheet name="4" sheetId="92" r:id="rId7"/>
    <sheet name="5" sheetId="93" r:id="rId8"/>
    <sheet name="6" sheetId="94" r:id="rId9"/>
    <sheet name="7" sheetId="95" r:id="rId10"/>
    <sheet name="8" sheetId="96" r:id="rId11"/>
    <sheet name="9" sheetId="97" r:id="rId12"/>
    <sheet name="10" sheetId="98" r:id="rId13"/>
    <sheet name="11" sheetId="99" r:id="rId14"/>
    <sheet name="12" sheetId="100" r:id="rId15"/>
    <sheet name="13" sheetId="101" r:id="rId16"/>
    <sheet name="14" sheetId="102" r:id="rId17"/>
    <sheet name="15" sheetId="103" r:id="rId18"/>
    <sheet name="16" sheetId="104" r:id="rId19"/>
    <sheet name="17" sheetId="105" r:id="rId20"/>
    <sheet name="18" sheetId="106" r:id="rId21"/>
    <sheet name="19" sheetId="107" r:id="rId22"/>
    <sheet name="20" sheetId="108" r:id="rId23"/>
    <sheet name="21" sheetId="109" r:id="rId24"/>
    <sheet name="22" sheetId="110" r:id="rId25"/>
    <sheet name="23" sheetId="111" r:id="rId26"/>
    <sheet name="24" sheetId="112" r:id="rId27"/>
    <sheet name="25" sheetId="113" r:id="rId28"/>
    <sheet name="26" sheetId="114" r:id="rId29"/>
    <sheet name="27" sheetId="115" r:id="rId30"/>
    <sheet name="28" sheetId="116" r:id="rId31"/>
    <sheet name="29" sheetId="117" r:id="rId32"/>
    <sheet name="30" sheetId="118" r:id="rId33"/>
    <sheet name="31" sheetId="119" r:id="rId34"/>
    <sheet name="32" sheetId="120" r:id="rId35"/>
    <sheet name="33" sheetId="121" r:id="rId36"/>
    <sheet name="34" sheetId="122" r:id="rId37"/>
    <sheet name="35" sheetId="123" r:id="rId38"/>
    <sheet name="36" sheetId="124" r:id="rId39"/>
    <sheet name="37" sheetId="125" r:id="rId40"/>
    <sheet name="38" sheetId="126" r:id="rId41"/>
    <sheet name="39" sheetId="127" r:id="rId42"/>
    <sheet name="40" sheetId="128" r:id="rId43"/>
    <sheet name="41" sheetId="129" r:id="rId44"/>
    <sheet name="42" sheetId="130" r:id="rId45"/>
    <sheet name="43" sheetId="131" r:id="rId46"/>
    <sheet name="44" sheetId="132" r:id="rId47"/>
    <sheet name="45" sheetId="133" r:id="rId48"/>
    <sheet name="46" sheetId="134" r:id="rId49"/>
    <sheet name="47" sheetId="135" r:id="rId50"/>
    <sheet name="48" sheetId="136" r:id="rId51"/>
    <sheet name="49" sheetId="137" r:id="rId52"/>
    <sheet name="50" sheetId="138" r:id="rId53"/>
    <sheet name="51" sheetId="139" r:id="rId54"/>
    <sheet name="52" sheetId="140" r:id="rId55"/>
    <sheet name="53" sheetId="141" r:id="rId56"/>
    <sheet name="54" sheetId="142" r:id="rId57"/>
    <sheet name="55" sheetId="143" r:id="rId58"/>
    <sheet name="56" sheetId="144" r:id="rId59"/>
    <sheet name="57" sheetId="145" r:id="rId60"/>
    <sheet name="58" sheetId="146" r:id="rId61"/>
    <sheet name="59" sheetId="147" r:id="rId62"/>
    <sheet name="60" sheetId="148" r:id="rId63"/>
    <sheet name="61" sheetId="149" r:id="rId64"/>
    <sheet name="62" sheetId="150" r:id="rId65"/>
    <sheet name="63" sheetId="151" r:id="rId66"/>
    <sheet name="64" sheetId="152" r:id="rId67"/>
    <sheet name="65" sheetId="153" r:id="rId68"/>
    <sheet name="66" sheetId="154" r:id="rId69"/>
    <sheet name="67" sheetId="155" r:id="rId70"/>
    <sheet name="68" sheetId="156" r:id="rId71"/>
    <sheet name="69" sheetId="157" r:id="rId72"/>
    <sheet name="70" sheetId="158" r:id="rId73"/>
    <sheet name="71" sheetId="159" r:id="rId74"/>
    <sheet name="72" sheetId="160" r:id="rId75"/>
    <sheet name="73" sheetId="161" r:id="rId76"/>
    <sheet name="74" sheetId="162" r:id="rId77"/>
    <sheet name="75" sheetId="163" r:id="rId78"/>
    <sheet name="76" sheetId="164" r:id="rId79"/>
    <sheet name="77" sheetId="165" r:id="rId80"/>
    <sheet name="78" sheetId="166" r:id="rId81"/>
    <sheet name="79" sheetId="167" r:id="rId82"/>
    <sheet name="80" sheetId="168" r:id="rId83"/>
    <sheet name="81" sheetId="169" r:id="rId84"/>
    <sheet name="82" sheetId="170" r:id="rId85"/>
    <sheet name="83" sheetId="171" r:id="rId86"/>
    <sheet name="84" sheetId="172" r:id="rId87"/>
    <sheet name="85" sheetId="173" r:id="rId88"/>
    <sheet name="86" sheetId="174" r:id="rId89"/>
    <sheet name="87" sheetId="175" r:id="rId90"/>
    <sheet name="88" sheetId="176" r:id="rId91"/>
    <sheet name="89" sheetId="177" r:id="rId92"/>
    <sheet name="90" sheetId="178" r:id="rId93"/>
    <sheet name="91" sheetId="179" r:id="rId94"/>
    <sheet name="92" sheetId="180" r:id="rId95"/>
    <sheet name="93" sheetId="181" r:id="rId96"/>
    <sheet name="94" sheetId="182" r:id="rId97"/>
    <sheet name="95" sheetId="183" r:id="rId98"/>
    <sheet name="96" sheetId="184" r:id="rId99"/>
    <sheet name="97" sheetId="185" r:id="rId100"/>
    <sheet name="98" sheetId="186" r:id="rId101"/>
    <sheet name="99" sheetId="187" r:id="rId102"/>
    <sheet name="100" sheetId="188" r:id="rId103"/>
    <sheet name="101" sheetId="189" r:id="rId104"/>
    <sheet name="102" sheetId="190" r:id="rId105"/>
    <sheet name="103" sheetId="191" r:id="rId106"/>
    <sheet name="104" sheetId="192" r:id="rId107"/>
    <sheet name="105" sheetId="193" r:id="rId108"/>
    <sheet name="106" sheetId="194" r:id="rId109"/>
    <sheet name="107" sheetId="195" r:id="rId110"/>
    <sheet name="108" sheetId="196" r:id="rId111"/>
    <sheet name="109" sheetId="197" r:id="rId112"/>
    <sheet name="110" sheetId="198" r:id="rId113"/>
    <sheet name="111" sheetId="199" r:id="rId114"/>
    <sheet name="112" sheetId="200" r:id="rId115"/>
    <sheet name="113" sheetId="201" r:id="rId116"/>
    <sheet name="114" sheetId="202" r:id="rId117"/>
    <sheet name="115" sheetId="203" r:id="rId118"/>
    <sheet name="116" sheetId="204" r:id="rId119"/>
    <sheet name="117" sheetId="205" r:id="rId120"/>
    <sheet name="118" sheetId="206" r:id="rId121"/>
    <sheet name="119" sheetId="207" r:id="rId122"/>
    <sheet name="120" sheetId="208" r:id="rId123"/>
    <sheet name="121" sheetId="209" r:id="rId124"/>
    <sheet name="122" sheetId="210" r:id="rId125"/>
    <sheet name="123" sheetId="211" r:id="rId126"/>
    <sheet name="124" sheetId="212" r:id="rId127"/>
    <sheet name="125" sheetId="213" r:id="rId128"/>
    <sheet name="126" sheetId="214" r:id="rId129"/>
    <sheet name="127" sheetId="215" r:id="rId130"/>
    <sheet name="128" sheetId="216" r:id="rId131"/>
    <sheet name="129" sheetId="217" r:id="rId132"/>
    <sheet name="130" sheetId="218" r:id="rId133"/>
  </sheets>
  <externalReferences>
    <externalReference r:id="rId134"/>
  </externalReferences>
  <calcPr calcId="145621"/>
</workbook>
</file>

<file path=xl/calcChain.xml><?xml version="1.0" encoding="utf-8"?>
<calcChain xmlns="http://schemas.openxmlformats.org/spreadsheetml/2006/main">
  <c r="M20" i="159" l="1"/>
  <c r="M22" i="159"/>
  <c r="M24" i="159"/>
  <c r="M28" i="159"/>
  <c r="M30" i="159"/>
  <c r="M32" i="159"/>
  <c r="M36" i="159"/>
  <c r="M40" i="159"/>
  <c r="M59" i="157"/>
  <c r="M8" i="218"/>
  <c r="M10" i="218"/>
  <c r="M12" i="218"/>
  <c r="M14" i="218"/>
  <c r="M16" i="218"/>
  <c r="M18" i="218"/>
  <c r="M20" i="218"/>
  <c r="M22" i="218"/>
  <c r="M24" i="218"/>
  <c r="M26" i="218"/>
  <c r="M28" i="218"/>
  <c r="M30" i="218"/>
  <c r="M32" i="218"/>
  <c r="M34" i="218"/>
  <c r="M36" i="218"/>
  <c r="M38" i="218"/>
  <c r="M40" i="218"/>
  <c r="M42" i="218"/>
  <c r="M44" i="218"/>
  <c r="M46" i="218"/>
  <c r="M48" i="218"/>
  <c r="M50" i="218"/>
  <c r="M61" i="218"/>
  <c r="M63" i="218"/>
  <c r="M65" i="218"/>
  <c r="M67" i="218"/>
  <c r="M69" i="218"/>
  <c r="M71" i="218"/>
  <c r="M73" i="218"/>
  <c r="M75" i="218"/>
  <c r="M77" i="218"/>
  <c r="M58" i="218"/>
  <c r="M56" i="218"/>
  <c r="M54" i="218"/>
  <c r="M52" i="218"/>
  <c r="M8" i="217"/>
  <c r="M10" i="217"/>
  <c r="M12" i="217"/>
  <c r="M14" i="217"/>
  <c r="M16" i="217"/>
  <c r="M18" i="217"/>
  <c r="M20" i="217"/>
  <c r="M22" i="217"/>
  <c r="M24" i="217"/>
  <c r="M26" i="217"/>
  <c r="M28" i="217"/>
  <c r="M30" i="217"/>
  <c r="M32" i="217"/>
  <c r="M34" i="217"/>
  <c r="M36" i="217"/>
  <c r="M38" i="217"/>
  <c r="M40" i="217"/>
  <c r="M42" i="217"/>
  <c r="M44" i="217"/>
  <c r="M46" i="217"/>
  <c r="M48" i="217"/>
  <c r="M50" i="217"/>
  <c r="M61" i="217"/>
  <c r="M63" i="217"/>
  <c r="M65" i="217"/>
  <c r="M67" i="217"/>
  <c r="M69" i="217"/>
  <c r="M71" i="217"/>
  <c r="M73" i="217"/>
  <c r="M75" i="217"/>
  <c r="M77" i="217"/>
  <c r="M58" i="217"/>
  <c r="M56" i="217"/>
  <c r="M54" i="217"/>
  <c r="M52" i="217"/>
  <c r="M8" i="216"/>
  <c r="M10" i="216"/>
  <c r="M12" i="216"/>
  <c r="M14" i="216"/>
  <c r="M16" i="216"/>
  <c r="M18" i="216"/>
  <c r="M20" i="216"/>
  <c r="M22" i="216"/>
  <c r="M24" i="216"/>
  <c r="M26" i="216"/>
  <c r="M28" i="216"/>
  <c r="M30" i="216"/>
  <c r="M32" i="216"/>
  <c r="M34" i="216"/>
  <c r="M36" i="216"/>
  <c r="M38" i="216"/>
  <c r="M40" i="216"/>
  <c r="M42" i="216"/>
  <c r="M44" i="216"/>
  <c r="M46" i="216"/>
  <c r="M48" i="216"/>
  <c r="M50" i="216"/>
  <c r="M61" i="216"/>
  <c r="M63" i="216"/>
  <c r="M65" i="216"/>
  <c r="M67" i="216"/>
  <c r="M69" i="216"/>
  <c r="M71" i="216"/>
  <c r="M73" i="216"/>
  <c r="M75" i="216"/>
  <c r="M77" i="216"/>
  <c r="M58" i="216"/>
  <c r="M56" i="216"/>
  <c r="M54" i="216"/>
  <c r="M52" i="216"/>
  <c r="M8" i="215"/>
  <c r="M10" i="215"/>
  <c r="M12" i="215"/>
  <c r="M14" i="215"/>
  <c r="M16" i="215"/>
  <c r="M18" i="215"/>
  <c r="M20" i="215"/>
  <c r="M22" i="215"/>
  <c r="M24" i="215"/>
  <c r="M26" i="215"/>
  <c r="M28" i="215"/>
  <c r="M30" i="215"/>
  <c r="M32" i="215"/>
  <c r="M34" i="215"/>
  <c r="M36" i="215"/>
  <c r="M38" i="215"/>
  <c r="M40" i="215"/>
  <c r="M42" i="215"/>
  <c r="M59" i="215" s="1"/>
  <c r="M80" i="215" s="1"/>
  <c r="M44" i="215"/>
  <c r="M46" i="215"/>
  <c r="M48" i="215"/>
  <c r="M50" i="215"/>
  <c r="M61" i="215"/>
  <c r="M63" i="215"/>
  <c r="M65" i="215"/>
  <c r="M67" i="215"/>
  <c r="M69" i="215"/>
  <c r="M71" i="215"/>
  <c r="M73" i="215"/>
  <c r="M75" i="215"/>
  <c r="M77" i="215"/>
  <c r="M58" i="215"/>
  <c r="M56" i="215"/>
  <c r="M54" i="215"/>
  <c r="M52" i="215"/>
  <c r="M8" i="214"/>
  <c r="M10" i="214"/>
  <c r="M12" i="214"/>
  <c r="M14" i="214"/>
  <c r="M16" i="214"/>
  <c r="M18" i="214"/>
  <c r="M20" i="214"/>
  <c r="M22" i="214"/>
  <c r="M24" i="214"/>
  <c r="M26" i="214"/>
  <c r="M28" i="214"/>
  <c r="M30" i="214"/>
  <c r="M32" i="214"/>
  <c r="M34" i="214"/>
  <c r="M36" i="214"/>
  <c r="M38" i="214"/>
  <c r="M40" i="214"/>
  <c r="M42" i="214"/>
  <c r="M59" i="214" s="1"/>
  <c r="M80" i="214" s="1"/>
  <c r="M44" i="214"/>
  <c r="M46" i="214"/>
  <c r="M48" i="214"/>
  <c r="M50" i="214"/>
  <c r="M61" i="214"/>
  <c r="M63" i="214"/>
  <c r="M65" i="214"/>
  <c r="M67" i="214"/>
  <c r="M69" i="214"/>
  <c r="M71" i="214"/>
  <c r="M73" i="214"/>
  <c r="M75" i="214"/>
  <c r="M77" i="214"/>
  <c r="M58" i="214"/>
  <c r="M56" i="214"/>
  <c r="M54" i="214"/>
  <c r="M52" i="214"/>
  <c r="M8" i="213"/>
  <c r="M10" i="213"/>
  <c r="M12" i="213"/>
  <c r="M14" i="213"/>
  <c r="M16" i="213"/>
  <c r="M18" i="213"/>
  <c r="M20" i="213"/>
  <c r="M22" i="213"/>
  <c r="M24" i="213"/>
  <c r="M26" i="213"/>
  <c r="M28" i="213"/>
  <c r="M30" i="213"/>
  <c r="M32" i="213"/>
  <c r="M34" i="213"/>
  <c r="M36" i="213"/>
  <c r="M38" i="213"/>
  <c r="M40" i="213"/>
  <c r="M42" i="213"/>
  <c r="M44" i="213"/>
  <c r="M46" i="213"/>
  <c r="M48" i="213"/>
  <c r="M50" i="213"/>
  <c r="M61" i="213"/>
  <c r="M63" i="213"/>
  <c r="M65" i="213"/>
  <c r="M67" i="213"/>
  <c r="M69" i="213"/>
  <c r="M71" i="213"/>
  <c r="M73" i="213"/>
  <c r="M75" i="213"/>
  <c r="M77" i="213"/>
  <c r="M58" i="213"/>
  <c r="M56" i="213"/>
  <c r="M54" i="213"/>
  <c r="M52" i="213"/>
  <c r="M8" i="212"/>
  <c r="M10" i="212"/>
  <c r="M12" i="212"/>
  <c r="M14" i="212"/>
  <c r="M16" i="212"/>
  <c r="M18" i="212"/>
  <c r="M20" i="212"/>
  <c r="M22" i="212"/>
  <c r="M24" i="212"/>
  <c r="M26" i="212"/>
  <c r="M28" i="212"/>
  <c r="M30" i="212"/>
  <c r="M32" i="212"/>
  <c r="M34" i="212"/>
  <c r="M36" i="212"/>
  <c r="M38" i="212"/>
  <c r="M40" i="212"/>
  <c r="M42" i="212"/>
  <c r="M44" i="212"/>
  <c r="M46" i="212"/>
  <c r="M48" i="212"/>
  <c r="M50" i="212"/>
  <c r="M61" i="212"/>
  <c r="M63" i="212"/>
  <c r="M65" i="212"/>
  <c r="M67" i="212"/>
  <c r="M69" i="212"/>
  <c r="M71" i="212"/>
  <c r="M73" i="212"/>
  <c r="M75" i="212"/>
  <c r="M77" i="212"/>
  <c r="M58" i="212"/>
  <c r="M56" i="212"/>
  <c r="M54" i="212"/>
  <c r="M52" i="212"/>
  <c r="M8" i="211"/>
  <c r="M10" i="211"/>
  <c r="M12" i="211"/>
  <c r="M14" i="211"/>
  <c r="M16" i="211"/>
  <c r="M18" i="211"/>
  <c r="M20" i="211"/>
  <c r="M22" i="211"/>
  <c r="M24" i="211"/>
  <c r="M26" i="211"/>
  <c r="M28" i="211"/>
  <c r="M30" i="211"/>
  <c r="M32" i="211"/>
  <c r="M34" i="211"/>
  <c r="M36" i="211"/>
  <c r="M38" i="211"/>
  <c r="M40" i="211"/>
  <c r="M42" i="211"/>
  <c r="M59" i="211" s="1"/>
  <c r="M80" i="211" s="1"/>
  <c r="M44" i="211"/>
  <c r="M46" i="211"/>
  <c r="M48" i="211"/>
  <c r="M50" i="211"/>
  <c r="M61" i="211"/>
  <c r="M63" i="211"/>
  <c r="M65" i="211"/>
  <c r="M67" i="211"/>
  <c r="M69" i="211"/>
  <c r="M71" i="211"/>
  <c r="M73" i="211"/>
  <c r="M75" i="211"/>
  <c r="M77" i="211"/>
  <c r="M58" i="211"/>
  <c r="M56" i="211"/>
  <c r="M54" i="211"/>
  <c r="M52" i="211"/>
  <c r="M8" i="210"/>
  <c r="M10" i="210"/>
  <c r="M12" i="210"/>
  <c r="M14" i="210"/>
  <c r="M16" i="210"/>
  <c r="M18" i="210"/>
  <c r="M20" i="210"/>
  <c r="M22" i="210"/>
  <c r="M24" i="210"/>
  <c r="M26" i="210"/>
  <c r="M28" i="210"/>
  <c r="M30" i="210"/>
  <c r="M32" i="210"/>
  <c r="M34" i="210"/>
  <c r="M36" i="210"/>
  <c r="M38" i="210"/>
  <c r="M40" i="210"/>
  <c r="M42" i="210"/>
  <c r="M59" i="210" s="1"/>
  <c r="M80" i="210" s="1"/>
  <c r="M44" i="210"/>
  <c r="M46" i="210"/>
  <c r="M48" i="210"/>
  <c r="M50" i="210"/>
  <c r="M61" i="210"/>
  <c r="M63" i="210"/>
  <c r="M65" i="210"/>
  <c r="M67" i="210"/>
  <c r="M69" i="210"/>
  <c r="M71" i="210"/>
  <c r="M73" i="210"/>
  <c r="M75" i="210"/>
  <c r="M77" i="210"/>
  <c r="M58" i="210"/>
  <c r="M56" i="210"/>
  <c r="M54" i="210"/>
  <c r="M52" i="210"/>
  <c r="M8" i="209"/>
  <c r="M10" i="209"/>
  <c r="M12" i="209"/>
  <c r="M14" i="209"/>
  <c r="M16" i="209"/>
  <c r="M18" i="209"/>
  <c r="M20" i="209"/>
  <c r="M22" i="209"/>
  <c r="M24" i="209"/>
  <c r="M26" i="209"/>
  <c r="M28" i="209"/>
  <c r="M30" i="209"/>
  <c r="M32" i="209"/>
  <c r="M34" i="209"/>
  <c r="M36" i="209"/>
  <c r="M38" i="209"/>
  <c r="M40" i="209"/>
  <c r="M42" i="209"/>
  <c r="M44" i="209"/>
  <c r="M46" i="209"/>
  <c r="M48" i="209"/>
  <c r="M50" i="209"/>
  <c r="M61" i="209"/>
  <c r="M63" i="209"/>
  <c r="M65" i="209"/>
  <c r="M67" i="209"/>
  <c r="M69" i="209"/>
  <c r="M71" i="209"/>
  <c r="M73" i="209"/>
  <c r="M75" i="209"/>
  <c r="M77" i="209"/>
  <c r="M58" i="209"/>
  <c r="M56" i="209"/>
  <c r="M54" i="209"/>
  <c r="M52" i="209"/>
  <c r="M8" i="208"/>
  <c r="M10" i="208"/>
  <c r="M12" i="208"/>
  <c r="M14" i="208"/>
  <c r="M16" i="208"/>
  <c r="M18" i="208"/>
  <c r="M20" i="208"/>
  <c r="M22" i="208"/>
  <c r="M24" i="208"/>
  <c r="M26" i="208"/>
  <c r="M28" i="208"/>
  <c r="M30" i="208"/>
  <c r="M32" i="208"/>
  <c r="M34" i="208"/>
  <c r="M36" i="208"/>
  <c r="M38" i="208"/>
  <c r="M40" i="208"/>
  <c r="M42" i="208"/>
  <c r="M44" i="208"/>
  <c r="M46" i="208"/>
  <c r="M48" i="208"/>
  <c r="M50" i="208"/>
  <c r="M61" i="208"/>
  <c r="M63" i="208"/>
  <c r="M65" i="208"/>
  <c r="M67" i="208"/>
  <c r="M69" i="208"/>
  <c r="M71" i="208"/>
  <c r="M73" i="208"/>
  <c r="M75" i="208"/>
  <c r="M77" i="208"/>
  <c r="M58" i="208"/>
  <c r="M56" i="208"/>
  <c r="M54" i="208"/>
  <c r="M52" i="208"/>
  <c r="M8" i="207"/>
  <c r="M10" i="207"/>
  <c r="M12" i="207"/>
  <c r="M14" i="207"/>
  <c r="M16" i="207"/>
  <c r="M18" i="207"/>
  <c r="M20" i="207"/>
  <c r="M22" i="207"/>
  <c r="M24" i="207"/>
  <c r="M26" i="207"/>
  <c r="M28" i="207"/>
  <c r="M30" i="207"/>
  <c r="M32" i="207"/>
  <c r="M34" i="207"/>
  <c r="M36" i="207"/>
  <c r="M38" i="207"/>
  <c r="M40" i="207"/>
  <c r="M42" i="207"/>
  <c r="M59" i="207" s="1"/>
  <c r="M80" i="207" s="1"/>
  <c r="M44" i="207"/>
  <c r="M46" i="207"/>
  <c r="M48" i="207"/>
  <c r="M50" i="207"/>
  <c r="M61" i="207"/>
  <c r="M63" i="207"/>
  <c r="M65" i="207"/>
  <c r="M67" i="207"/>
  <c r="M69" i="207"/>
  <c r="M71" i="207"/>
  <c r="M73" i="207"/>
  <c r="M75" i="207"/>
  <c r="M77" i="207"/>
  <c r="M58" i="207"/>
  <c r="M56" i="207"/>
  <c r="M54" i="207"/>
  <c r="M52" i="207"/>
  <c r="M8" i="206"/>
  <c r="M10" i="206"/>
  <c r="M12" i="206"/>
  <c r="M14" i="206"/>
  <c r="M16" i="206"/>
  <c r="M18" i="206"/>
  <c r="M20" i="206"/>
  <c r="M22" i="206"/>
  <c r="M24" i="206"/>
  <c r="M26" i="206"/>
  <c r="M28" i="206"/>
  <c r="M30" i="206"/>
  <c r="M32" i="206"/>
  <c r="M34" i="206"/>
  <c r="M36" i="206"/>
  <c r="M38" i="206"/>
  <c r="M40" i="206"/>
  <c r="M42" i="206"/>
  <c r="M59" i="206" s="1"/>
  <c r="M80" i="206" s="1"/>
  <c r="M44" i="206"/>
  <c r="M46" i="206"/>
  <c r="M48" i="206"/>
  <c r="M50" i="206"/>
  <c r="M61" i="206"/>
  <c r="M63" i="206"/>
  <c r="M65" i="206"/>
  <c r="M67" i="206"/>
  <c r="M69" i="206"/>
  <c r="M71" i="206"/>
  <c r="M73" i="206"/>
  <c r="M75" i="206"/>
  <c r="M77" i="206"/>
  <c r="M58" i="206"/>
  <c r="M56" i="206"/>
  <c r="M54" i="206"/>
  <c r="M52" i="206"/>
  <c r="M8" i="205"/>
  <c r="M10" i="205"/>
  <c r="M12" i="205"/>
  <c r="M14" i="205"/>
  <c r="M16" i="205"/>
  <c r="M18" i="205"/>
  <c r="M20" i="205"/>
  <c r="M22" i="205"/>
  <c r="M24" i="205"/>
  <c r="M26" i="205"/>
  <c r="M28" i="205"/>
  <c r="M30" i="205"/>
  <c r="M32" i="205"/>
  <c r="M34" i="205"/>
  <c r="M36" i="205"/>
  <c r="M38" i="205"/>
  <c r="M40" i="205"/>
  <c r="M42" i="205"/>
  <c r="M44" i="205"/>
  <c r="M46" i="205"/>
  <c r="M48" i="205"/>
  <c r="M50" i="205"/>
  <c r="M61" i="205"/>
  <c r="M63" i="205"/>
  <c r="M65" i="205"/>
  <c r="M67" i="205"/>
  <c r="M69" i="205"/>
  <c r="M71" i="205"/>
  <c r="M73" i="205"/>
  <c r="M75" i="205"/>
  <c r="M77" i="205"/>
  <c r="M58" i="205"/>
  <c r="M56" i="205"/>
  <c r="M54" i="205"/>
  <c r="M52" i="205"/>
  <c r="M8" i="204"/>
  <c r="M10" i="204"/>
  <c r="M12" i="204"/>
  <c r="M14" i="204"/>
  <c r="M16" i="204"/>
  <c r="M18" i="204"/>
  <c r="M20" i="204"/>
  <c r="M22" i="204"/>
  <c r="M24" i="204"/>
  <c r="M26" i="204"/>
  <c r="M28" i="204"/>
  <c r="M30" i="204"/>
  <c r="M32" i="204"/>
  <c r="M34" i="204"/>
  <c r="M36" i="204"/>
  <c r="M38" i="204"/>
  <c r="M40" i="204"/>
  <c r="M42" i="204"/>
  <c r="M44" i="204"/>
  <c r="M46" i="204"/>
  <c r="M48" i="204"/>
  <c r="M50" i="204"/>
  <c r="M61" i="204"/>
  <c r="M63" i="204"/>
  <c r="M65" i="204"/>
  <c r="M67" i="204"/>
  <c r="M69" i="204"/>
  <c r="M71" i="204"/>
  <c r="M73" i="204"/>
  <c r="M75" i="204"/>
  <c r="M77" i="204"/>
  <c r="M58" i="204"/>
  <c r="M56" i="204"/>
  <c r="M54" i="204"/>
  <c r="M52" i="204"/>
  <c r="M8" i="203"/>
  <c r="M10" i="203"/>
  <c r="M12" i="203"/>
  <c r="M14" i="203"/>
  <c r="M16" i="203"/>
  <c r="M18" i="203"/>
  <c r="M20" i="203"/>
  <c r="M22" i="203"/>
  <c r="M24" i="203"/>
  <c r="M26" i="203"/>
  <c r="M28" i="203"/>
  <c r="M30" i="203"/>
  <c r="M32" i="203"/>
  <c r="M34" i="203"/>
  <c r="M36" i="203"/>
  <c r="M38" i="203"/>
  <c r="M40" i="203"/>
  <c r="M42" i="203"/>
  <c r="M59" i="203" s="1"/>
  <c r="M80" i="203" s="1"/>
  <c r="M44" i="203"/>
  <c r="M46" i="203"/>
  <c r="M48" i="203"/>
  <c r="M50" i="203"/>
  <c r="M61" i="203"/>
  <c r="M63" i="203"/>
  <c r="M65" i="203"/>
  <c r="M67" i="203"/>
  <c r="M69" i="203"/>
  <c r="M71" i="203"/>
  <c r="M73" i="203"/>
  <c r="M75" i="203"/>
  <c r="M77" i="203"/>
  <c r="M58" i="203"/>
  <c r="M56" i="203"/>
  <c r="M54" i="203"/>
  <c r="M52" i="203"/>
  <c r="M8" i="202"/>
  <c r="M10" i="202"/>
  <c r="M12" i="202"/>
  <c r="M14" i="202"/>
  <c r="M16" i="202"/>
  <c r="M18" i="202"/>
  <c r="M20" i="202"/>
  <c r="M22" i="202"/>
  <c r="M24" i="202"/>
  <c r="M26" i="202"/>
  <c r="M28" i="202"/>
  <c r="M30" i="202"/>
  <c r="M32" i="202"/>
  <c r="M34" i="202"/>
  <c r="M36" i="202"/>
  <c r="M38" i="202"/>
  <c r="M40" i="202"/>
  <c r="M42" i="202"/>
  <c r="M59" i="202" s="1"/>
  <c r="M80" i="202" s="1"/>
  <c r="M44" i="202"/>
  <c r="M46" i="202"/>
  <c r="M48" i="202"/>
  <c r="M50" i="202"/>
  <c r="M61" i="202"/>
  <c r="M63" i="202"/>
  <c r="M65" i="202"/>
  <c r="M67" i="202"/>
  <c r="M69" i="202"/>
  <c r="M71" i="202"/>
  <c r="M73" i="202"/>
  <c r="M75" i="202"/>
  <c r="M77" i="202"/>
  <c r="M58" i="202"/>
  <c r="M56" i="202"/>
  <c r="M54" i="202"/>
  <c r="M52" i="202"/>
  <c r="M8" i="201"/>
  <c r="M10" i="201"/>
  <c r="M12" i="201"/>
  <c r="M14" i="201"/>
  <c r="M16" i="201"/>
  <c r="M18" i="201"/>
  <c r="M20" i="201"/>
  <c r="M22" i="201"/>
  <c r="M24" i="201"/>
  <c r="M26" i="201"/>
  <c r="M28" i="201"/>
  <c r="M30" i="201"/>
  <c r="M32" i="201"/>
  <c r="M34" i="201"/>
  <c r="M36" i="201"/>
  <c r="M38" i="201"/>
  <c r="M40" i="201"/>
  <c r="M42" i="201"/>
  <c r="M44" i="201"/>
  <c r="M46" i="201"/>
  <c r="M48" i="201"/>
  <c r="M50" i="201"/>
  <c r="M61" i="201"/>
  <c r="M63" i="201"/>
  <c r="M65" i="201"/>
  <c r="M67" i="201"/>
  <c r="M69" i="201"/>
  <c r="M71" i="201"/>
  <c r="M73" i="201"/>
  <c r="M75" i="201"/>
  <c r="M77" i="201"/>
  <c r="M58" i="201"/>
  <c r="M56" i="201"/>
  <c r="M54" i="201"/>
  <c r="M52" i="201"/>
  <c r="M8" i="200"/>
  <c r="M10" i="200"/>
  <c r="M12" i="200"/>
  <c r="M14" i="200"/>
  <c r="M16" i="200"/>
  <c r="M18" i="200"/>
  <c r="M20" i="200"/>
  <c r="M22" i="200"/>
  <c r="M24" i="200"/>
  <c r="M26" i="200"/>
  <c r="M28" i="200"/>
  <c r="M30" i="200"/>
  <c r="M32" i="200"/>
  <c r="M34" i="200"/>
  <c r="M36" i="200"/>
  <c r="M38" i="200"/>
  <c r="M40" i="200"/>
  <c r="M42" i="200"/>
  <c r="M44" i="200"/>
  <c r="M46" i="200"/>
  <c r="M48" i="200"/>
  <c r="M50" i="200"/>
  <c r="M61" i="200"/>
  <c r="M63" i="200"/>
  <c r="M65" i="200"/>
  <c r="M67" i="200"/>
  <c r="M69" i="200"/>
  <c r="M71" i="200"/>
  <c r="M73" i="200"/>
  <c r="M75" i="200"/>
  <c r="M77" i="200"/>
  <c r="M58" i="200"/>
  <c r="M56" i="200"/>
  <c r="M54" i="200"/>
  <c r="M52" i="200"/>
  <c r="M8" i="199"/>
  <c r="M10" i="199"/>
  <c r="M12" i="199"/>
  <c r="M14" i="199"/>
  <c r="M16" i="199"/>
  <c r="M18" i="199"/>
  <c r="M20" i="199"/>
  <c r="M22" i="199"/>
  <c r="M24" i="199"/>
  <c r="M26" i="199"/>
  <c r="M28" i="199"/>
  <c r="M30" i="199"/>
  <c r="M32" i="199"/>
  <c r="M34" i="199"/>
  <c r="M36" i="199"/>
  <c r="M38" i="199"/>
  <c r="M40" i="199"/>
  <c r="M42" i="199"/>
  <c r="M59" i="199" s="1"/>
  <c r="M80" i="199" s="1"/>
  <c r="M44" i="199"/>
  <c r="M46" i="199"/>
  <c r="M48" i="199"/>
  <c r="M50" i="199"/>
  <c r="M61" i="199"/>
  <c r="M63" i="199"/>
  <c r="M65" i="199"/>
  <c r="M67" i="199"/>
  <c r="M69" i="199"/>
  <c r="M71" i="199"/>
  <c r="M73" i="199"/>
  <c r="M75" i="199"/>
  <c r="M77" i="199"/>
  <c r="M58" i="199"/>
  <c r="M56" i="199"/>
  <c r="M54" i="199"/>
  <c r="M52" i="199"/>
  <c r="M8" i="198"/>
  <c r="M10" i="198"/>
  <c r="M12" i="198"/>
  <c r="M14" i="198"/>
  <c r="M16" i="198"/>
  <c r="M18" i="198"/>
  <c r="M20" i="198"/>
  <c r="M22" i="198"/>
  <c r="M24" i="198"/>
  <c r="M26" i="198"/>
  <c r="M28" i="198"/>
  <c r="M30" i="198"/>
  <c r="M32" i="198"/>
  <c r="M34" i="198"/>
  <c r="M36" i="198"/>
  <c r="M38" i="198"/>
  <c r="M40" i="198"/>
  <c r="M42" i="198"/>
  <c r="M59" i="198" s="1"/>
  <c r="M80" i="198" s="1"/>
  <c r="M44" i="198"/>
  <c r="M46" i="198"/>
  <c r="M48" i="198"/>
  <c r="M50" i="198"/>
  <c r="M61" i="198"/>
  <c r="M63" i="198"/>
  <c r="M65" i="198"/>
  <c r="M67" i="198"/>
  <c r="M69" i="198"/>
  <c r="M71" i="198"/>
  <c r="M73" i="198"/>
  <c r="M75" i="198"/>
  <c r="M77" i="198"/>
  <c r="M58" i="198"/>
  <c r="M56" i="198"/>
  <c r="M54" i="198"/>
  <c r="M52" i="198"/>
  <c r="M8" i="197"/>
  <c r="M10" i="197"/>
  <c r="M12" i="197"/>
  <c r="M14" i="197"/>
  <c r="M16" i="197"/>
  <c r="M18" i="197"/>
  <c r="M20" i="197"/>
  <c r="M22" i="197"/>
  <c r="M24" i="197"/>
  <c r="M26" i="197"/>
  <c r="M28" i="197"/>
  <c r="M30" i="197"/>
  <c r="M32" i="197"/>
  <c r="M34" i="197"/>
  <c r="M36" i="197"/>
  <c r="M38" i="197"/>
  <c r="M40" i="197"/>
  <c r="M42" i="197"/>
  <c r="M44" i="197"/>
  <c r="M46" i="197"/>
  <c r="M48" i="197"/>
  <c r="M50" i="197"/>
  <c r="M61" i="197"/>
  <c r="M63" i="197"/>
  <c r="M65" i="197"/>
  <c r="M67" i="197"/>
  <c r="M69" i="197"/>
  <c r="M71" i="197"/>
  <c r="M73" i="197"/>
  <c r="M75" i="197"/>
  <c r="M77" i="197"/>
  <c r="M58" i="197"/>
  <c r="M56" i="197"/>
  <c r="M54" i="197"/>
  <c r="M52" i="197"/>
  <c r="M8" i="196"/>
  <c r="M10" i="196"/>
  <c r="M12" i="196"/>
  <c r="M14" i="196"/>
  <c r="M16" i="196"/>
  <c r="M18" i="196"/>
  <c r="M20" i="196"/>
  <c r="M22" i="196"/>
  <c r="M24" i="196"/>
  <c r="M26" i="196"/>
  <c r="M28" i="196"/>
  <c r="M30" i="196"/>
  <c r="M32" i="196"/>
  <c r="M34" i="196"/>
  <c r="M36" i="196"/>
  <c r="M38" i="196"/>
  <c r="M40" i="196"/>
  <c r="M42" i="196"/>
  <c r="M44" i="196"/>
  <c r="M46" i="196"/>
  <c r="M48" i="196"/>
  <c r="M50" i="196"/>
  <c r="M61" i="196"/>
  <c r="M63" i="196"/>
  <c r="M65" i="196"/>
  <c r="M67" i="196"/>
  <c r="M69" i="196"/>
  <c r="M71" i="196"/>
  <c r="M73" i="196"/>
  <c r="M75" i="196"/>
  <c r="M77" i="196"/>
  <c r="M58" i="196"/>
  <c r="M56" i="196"/>
  <c r="M54" i="196"/>
  <c r="M52" i="196"/>
  <c r="M8" i="195"/>
  <c r="M10" i="195"/>
  <c r="M12" i="195"/>
  <c r="M14" i="195"/>
  <c r="M16" i="195"/>
  <c r="M18" i="195"/>
  <c r="M20" i="195"/>
  <c r="M22" i="195"/>
  <c r="M24" i="195"/>
  <c r="M26" i="195"/>
  <c r="M28" i="195"/>
  <c r="M30" i="195"/>
  <c r="M32" i="195"/>
  <c r="M34" i="195"/>
  <c r="M36" i="195"/>
  <c r="M38" i="195"/>
  <c r="M40" i="195"/>
  <c r="M42" i="195"/>
  <c r="M59" i="195" s="1"/>
  <c r="M80" i="195" s="1"/>
  <c r="M44" i="195"/>
  <c r="M46" i="195"/>
  <c r="M48" i="195"/>
  <c r="M50" i="195"/>
  <c r="M61" i="195"/>
  <c r="M63" i="195"/>
  <c r="M65" i="195"/>
  <c r="M67" i="195"/>
  <c r="M69" i="195"/>
  <c r="M71" i="195"/>
  <c r="M73" i="195"/>
  <c r="M75" i="195"/>
  <c r="M77" i="195"/>
  <c r="M58" i="195"/>
  <c r="M56" i="195"/>
  <c r="M54" i="195"/>
  <c r="M52" i="195"/>
  <c r="M8" i="194"/>
  <c r="M10" i="194"/>
  <c r="M12" i="194"/>
  <c r="M14" i="194"/>
  <c r="M16" i="194"/>
  <c r="M18" i="194"/>
  <c r="M20" i="194"/>
  <c r="M22" i="194"/>
  <c r="M24" i="194"/>
  <c r="M26" i="194"/>
  <c r="M28" i="194"/>
  <c r="M30" i="194"/>
  <c r="M32" i="194"/>
  <c r="M34" i="194"/>
  <c r="M36" i="194"/>
  <c r="M38" i="194"/>
  <c r="M40" i="194"/>
  <c r="M42" i="194"/>
  <c r="M59" i="194" s="1"/>
  <c r="M80" i="194" s="1"/>
  <c r="M44" i="194"/>
  <c r="M46" i="194"/>
  <c r="M48" i="194"/>
  <c r="M50" i="194"/>
  <c r="M61" i="194"/>
  <c r="M63" i="194"/>
  <c r="M65" i="194"/>
  <c r="M67" i="194"/>
  <c r="M69" i="194"/>
  <c r="M71" i="194"/>
  <c r="M73" i="194"/>
  <c r="M75" i="194"/>
  <c r="M77" i="194"/>
  <c r="M58" i="194"/>
  <c r="M56" i="194"/>
  <c r="M54" i="194"/>
  <c r="M52" i="194"/>
  <c r="M8" i="193"/>
  <c r="M10" i="193"/>
  <c r="M12" i="193"/>
  <c r="M14" i="193"/>
  <c r="M16" i="193"/>
  <c r="M18" i="193"/>
  <c r="M20" i="193"/>
  <c r="M22" i="193"/>
  <c r="M24" i="193"/>
  <c r="M26" i="193"/>
  <c r="M28" i="193"/>
  <c r="M32" i="193"/>
  <c r="M34" i="193"/>
  <c r="M36" i="193"/>
  <c r="M38" i="193"/>
  <c r="M40" i="193"/>
  <c r="M42" i="193"/>
  <c r="M44" i="193"/>
  <c r="M46" i="193"/>
  <c r="M48" i="193"/>
  <c r="M50" i="193"/>
  <c r="M61" i="193"/>
  <c r="M63" i="193"/>
  <c r="M65" i="193"/>
  <c r="M67" i="193"/>
  <c r="M69" i="193"/>
  <c r="M71" i="193"/>
  <c r="M73" i="193"/>
  <c r="M75" i="193"/>
  <c r="M77" i="193"/>
  <c r="M58" i="193"/>
  <c r="M56" i="193"/>
  <c r="M54" i="193"/>
  <c r="M52" i="193"/>
  <c r="M8" i="192"/>
  <c r="M10" i="192"/>
  <c r="M12" i="192"/>
  <c r="M14" i="192"/>
  <c r="M16" i="192"/>
  <c r="M18" i="192"/>
  <c r="M20" i="192"/>
  <c r="M22" i="192"/>
  <c r="M24" i="192"/>
  <c r="M26" i="192"/>
  <c r="M28" i="192"/>
  <c r="M30" i="192"/>
  <c r="M32" i="192"/>
  <c r="M34" i="192"/>
  <c r="M59" i="192" s="1"/>
  <c r="M80" i="192" s="1"/>
  <c r="M36" i="192"/>
  <c r="M38" i="192"/>
  <c r="M40" i="192"/>
  <c r="M44" i="192"/>
  <c r="M46" i="192"/>
  <c r="M48" i="192"/>
  <c r="M50" i="192"/>
  <c r="M61" i="192"/>
  <c r="M63" i="192"/>
  <c r="M65" i="192"/>
  <c r="M67" i="192"/>
  <c r="M69" i="192"/>
  <c r="M71" i="192"/>
  <c r="M73" i="192"/>
  <c r="M75" i="192"/>
  <c r="M77" i="192"/>
  <c r="M58" i="192"/>
  <c r="M56" i="192"/>
  <c r="M54" i="192"/>
  <c r="M52" i="192"/>
  <c r="M8" i="191"/>
  <c r="M10" i="191"/>
  <c r="M12" i="191"/>
  <c r="M14" i="191"/>
  <c r="M16" i="191"/>
  <c r="M18" i="191"/>
  <c r="M20" i="191"/>
  <c r="M22" i="191"/>
  <c r="M24" i="191"/>
  <c r="M26" i="191"/>
  <c r="M28" i="191"/>
  <c r="M32" i="191"/>
  <c r="M34" i="191"/>
  <c r="M36" i="191"/>
  <c r="M38" i="191"/>
  <c r="M42" i="191"/>
  <c r="M44" i="191"/>
  <c r="M46" i="191"/>
  <c r="M48" i="191"/>
  <c r="M50" i="191"/>
  <c r="M61" i="191"/>
  <c r="M63" i="191"/>
  <c r="M65" i="191"/>
  <c r="M67" i="191"/>
  <c r="M69" i="191"/>
  <c r="M71" i="191"/>
  <c r="M73" i="191"/>
  <c r="M75" i="191"/>
  <c r="M77" i="191"/>
  <c r="M58" i="191"/>
  <c r="M56" i="191"/>
  <c r="M54" i="191"/>
  <c r="M52" i="191"/>
  <c r="M8" i="190"/>
  <c r="M10" i="190"/>
  <c r="M12" i="190"/>
  <c r="M14" i="190"/>
  <c r="M16" i="190"/>
  <c r="M18" i="190"/>
  <c r="M20" i="190"/>
  <c r="M22" i="190"/>
  <c r="M24" i="190"/>
  <c r="M26" i="190"/>
  <c r="M28" i="190"/>
  <c r="M30" i="190"/>
  <c r="M32" i="190"/>
  <c r="M34" i="190"/>
  <c r="M36" i="190"/>
  <c r="M38" i="190"/>
  <c r="M40" i="190"/>
  <c r="M42" i="190"/>
  <c r="M44" i="190"/>
  <c r="M46" i="190"/>
  <c r="M48" i="190"/>
  <c r="M50" i="190"/>
  <c r="M59" i="190"/>
  <c r="M80" i="190" s="1"/>
  <c r="M61" i="190"/>
  <c r="M63" i="190"/>
  <c r="M65" i="190"/>
  <c r="M67" i="190"/>
  <c r="M69" i="190"/>
  <c r="M71" i="190"/>
  <c r="M73" i="190"/>
  <c r="M75" i="190"/>
  <c r="M77" i="190"/>
  <c r="M58" i="190"/>
  <c r="M56" i="190"/>
  <c r="M54" i="190"/>
  <c r="M52" i="190"/>
  <c r="M8" i="189"/>
  <c r="M10" i="189"/>
  <c r="M12" i="189"/>
  <c r="M14" i="189"/>
  <c r="M16" i="189"/>
  <c r="M18" i="189"/>
  <c r="M20" i="189"/>
  <c r="M22" i="189"/>
  <c r="M24" i="189"/>
  <c r="M26" i="189"/>
  <c r="M28" i="189"/>
  <c r="M30" i="189"/>
  <c r="M32" i="189"/>
  <c r="M34" i="189"/>
  <c r="M36" i="189"/>
  <c r="M38" i="189"/>
  <c r="M40" i="189"/>
  <c r="M42" i="189"/>
  <c r="M44" i="189"/>
  <c r="M46" i="189"/>
  <c r="M48" i="189"/>
  <c r="M50" i="189"/>
  <c r="M61" i="189"/>
  <c r="M63" i="189"/>
  <c r="M65" i="189"/>
  <c r="M67" i="189"/>
  <c r="M69" i="189"/>
  <c r="M71" i="189"/>
  <c r="M73" i="189"/>
  <c r="M75" i="189"/>
  <c r="M77" i="189"/>
  <c r="M58" i="189"/>
  <c r="M56" i="189"/>
  <c r="M54" i="189"/>
  <c r="M52" i="189"/>
  <c r="M8" i="188"/>
  <c r="M10" i="188"/>
  <c r="M12" i="188"/>
  <c r="M14" i="188"/>
  <c r="M16" i="188"/>
  <c r="M18" i="188"/>
  <c r="M20" i="188"/>
  <c r="M22" i="188"/>
  <c r="M24" i="188"/>
  <c r="M26" i="188"/>
  <c r="M28" i="188"/>
  <c r="M30" i="188"/>
  <c r="M32" i="188"/>
  <c r="M34" i="188"/>
  <c r="M36" i="188"/>
  <c r="M38" i="188"/>
  <c r="M40" i="188"/>
  <c r="M42" i="188"/>
  <c r="M44" i="188"/>
  <c r="M46" i="188"/>
  <c r="M48" i="188"/>
  <c r="M50" i="188"/>
  <c r="M61" i="188"/>
  <c r="M63" i="188"/>
  <c r="M65" i="188"/>
  <c r="M67" i="188"/>
  <c r="M69" i="188"/>
  <c r="M71" i="188"/>
  <c r="M73" i="188"/>
  <c r="M75" i="188"/>
  <c r="M77" i="188"/>
  <c r="M58" i="188"/>
  <c r="M56" i="188"/>
  <c r="M54" i="188"/>
  <c r="M52" i="188"/>
  <c r="M8" i="187"/>
  <c r="M10" i="187"/>
  <c r="M12" i="187"/>
  <c r="M14" i="187"/>
  <c r="M16" i="187"/>
  <c r="M18" i="187"/>
  <c r="M20" i="187"/>
  <c r="M22" i="187"/>
  <c r="M24" i="187"/>
  <c r="M26" i="187"/>
  <c r="M28" i="187"/>
  <c r="M30" i="187"/>
  <c r="M32" i="187"/>
  <c r="M34" i="187"/>
  <c r="M36" i="187"/>
  <c r="M38" i="187"/>
  <c r="M40" i="187"/>
  <c r="M42" i="187"/>
  <c r="M44" i="187"/>
  <c r="M46" i="187"/>
  <c r="M48" i="187"/>
  <c r="M50" i="187"/>
  <c r="M61" i="187"/>
  <c r="M63" i="187"/>
  <c r="M65" i="187"/>
  <c r="M67" i="187"/>
  <c r="M69" i="187"/>
  <c r="M71" i="187"/>
  <c r="M73" i="187"/>
  <c r="M75" i="187"/>
  <c r="M77" i="187"/>
  <c r="M58" i="187"/>
  <c r="M56" i="187"/>
  <c r="M54" i="187"/>
  <c r="M52" i="187"/>
  <c r="M8" i="186"/>
  <c r="M10" i="186"/>
  <c r="M12" i="186"/>
  <c r="M14" i="186"/>
  <c r="M16" i="186"/>
  <c r="M18" i="186"/>
  <c r="M20" i="186"/>
  <c r="M22" i="186"/>
  <c r="M24" i="186"/>
  <c r="M26" i="186"/>
  <c r="M28" i="186"/>
  <c r="M30" i="186"/>
  <c r="M32" i="186"/>
  <c r="M34" i="186"/>
  <c r="M36" i="186"/>
  <c r="M38" i="186"/>
  <c r="M40" i="186"/>
  <c r="M42" i="186"/>
  <c r="M44" i="186"/>
  <c r="M46" i="186"/>
  <c r="M48" i="186"/>
  <c r="M50" i="186"/>
  <c r="M61" i="186"/>
  <c r="M63" i="186"/>
  <c r="M65" i="186"/>
  <c r="M67" i="186"/>
  <c r="M69" i="186"/>
  <c r="M71" i="186"/>
  <c r="M73" i="186"/>
  <c r="M75" i="186"/>
  <c r="M77" i="186"/>
  <c r="M58" i="186"/>
  <c r="M56" i="186"/>
  <c r="M54" i="186"/>
  <c r="M52" i="186"/>
  <c r="M8" i="185"/>
  <c r="M10" i="185"/>
  <c r="M12" i="185"/>
  <c r="M14" i="185"/>
  <c r="M16" i="185"/>
  <c r="M18" i="185"/>
  <c r="M20" i="185"/>
  <c r="M22" i="185"/>
  <c r="M24" i="185"/>
  <c r="M26" i="185"/>
  <c r="M28" i="185"/>
  <c r="M30" i="185"/>
  <c r="M32" i="185"/>
  <c r="M34" i="185"/>
  <c r="M36" i="185"/>
  <c r="M40" i="185"/>
  <c r="M42" i="185"/>
  <c r="M46" i="185"/>
  <c r="M48" i="185"/>
  <c r="M50" i="185"/>
  <c r="M61" i="185"/>
  <c r="M63" i="185"/>
  <c r="M65" i="185"/>
  <c r="M67" i="185"/>
  <c r="M69" i="185"/>
  <c r="M71" i="185"/>
  <c r="M73" i="185"/>
  <c r="M75" i="185"/>
  <c r="M77" i="185"/>
  <c r="M58" i="185"/>
  <c r="M56" i="185"/>
  <c r="M54" i="185"/>
  <c r="M52" i="185"/>
  <c r="M8" i="184"/>
  <c r="M10" i="184"/>
  <c r="M14" i="184"/>
  <c r="M16" i="184"/>
  <c r="M18" i="184"/>
  <c r="M20" i="184"/>
  <c r="M22" i="184"/>
  <c r="M24" i="184"/>
  <c r="M26" i="184"/>
  <c r="M28" i="184"/>
  <c r="M30" i="184"/>
  <c r="M32" i="184"/>
  <c r="M34" i="184"/>
  <c r="M36" i="184"/>
  <c r="M38" i="184"/>
  <c r="M40" i="184"/>
  <c r="M42" i="184"/>
  <c r="M44" i="184"/>
  <c r="M46" i="184"/>
  <c r="M50" i="184"/>
  <c r="M59" i="184"/>
  <c r="M80" i="184" s="1"/>
  <c r="M61" i="184"/>
  <c r="M63" i="184"/>
  <c r="M65" i="184"/>
  <c r="M67" i="184"/>
  <c r="M69" i="184"/>
  <c r="M71" i="184"/>
  <c r="M73" i="184"/>
  <c r="M75" i="184"/>
  <c r="M77" i="184"/>
  <c r="M56" i="184"/>
  <c r="M54" i="184"/>
  <c r="M52" i="184"/>
  <c r="M8" i="183"/>
  <c r="M10" i="183"/>
  <c r="M12" i="183"/>
  <c r="M14" i="183"/>
  <c r="M16" i="183"/>
  <c r="M18" i="183"/>
  <c r="M20" i="183"/>
  <c r="M22" i="183"/>
  <c r="M24" i="183"/>
  <c r="M26" i="183"/>
  <c r="M28" i="183"/>
  <c r="M30" i="183"/>
  <c r="M32" i="183"/>
  <c r="M34" i="183"/>
  <c r="M36" i="183"/>
  <c r="M38" i="183"/>
  <c r="M40" i="183"/>
  <c r="M42" i="183"/>
  <c r="M44" i="183"/>
  <c r="M46" i="183"/>
  <c r="M48" i="183"/>
  <c r="M50" i="183"/>
  <c r="M61" i="183"/>
  <c r="M63" i="183"/>
  <c r="M65" i="183"/>
  <c r="M67" i="183"/>
  <c r="M69" i="183"/>
  <c r="M71" i="183"/>
  <c r="M73" i="183"/>
  <c r="M75" i="183"/>
  <c r="M77" i="183"/>
  <c r="M58" i="183"/>
  <c r="M56" i="183"/>
  <c r="M54" i="183"/>
  <c r="M52" i="183"/>
  <c r="M8" i="182"/>
  <c r="M10" i="182"/>
  <c r="M12" i="182"/>
  <c r="M14" i="182"/>
  <c r="M16" i="182"/>
  <c r="M18" i="182"/>
  <c r="M20" i="182"/>
  <c r="M22" i="182"/>
  <c r="M24" i="182"/>
  <c r="M26" i="182"/>
  <c r="M28" i="182"/>
  <c r="M30" i="182"/>
  <c r="M32" i="182"/>
  <c r="M34" i="182"/>
  <c r="M36" i="182"/>
  <c r="M38" i="182"/>
  <c r="M40" i="182"/>
  <c r="M44" i="182"/>
  <c r="M46" i="182"/>
  <c r="M48" i="182"/>
  <c r="M50" i="182"/>
  <c r="M59" i="182"/>
  <c r="M80" i="182" s="1"/>
  <c r="M61" i="182"/>
  <c r="M63" i="182"/>
  <c r="M65" i="182"/>
  <c r="M67" i="182"/>
  <c r="M69" i="182"/>
  <c r="M71" i="182"/>
  <c r="M73" i="182"/>
  <c r="M75" i="182"/>
  <c r="M77" i="182"/>
  <c r="M58" i="182"/>
  <c r="M56" i="182"/>
  <c r="M54" i="182"/>
  <c r="M52" i="182"/>
  <c r="M8" i="181"/>
  <c r="M10" i="181"/>
  <c r="M12" i="181"/>
  <c r="M14" i="181"/>
  <c r="M16" i="181"/>
  <c r="M18" i="181"/>
  <c r="M20" i="181"/>
  <c r="M22" i="181"/>
  <c r="M24" i="181"/>
  <c r="M26" i="181"/>
  <c r="M30" i="181"/>
  <c r="M32" i="181"/>
  <c r="M34" i="181"/>
  <c r="M36" i="181"/>
  <c r="M38" i="181"/>
  <c r="M40" i="181"/>
  <c r="M42" i="181"/>
  <c r="M44" i="181"/>
  <c r="M46" i="181"/>
  <c r="M48" i="181"/>
  <c r="M50" i="181"/>
  <c r="M61" i="181"/>
  <c r="M63" i="181"/>
  <c r="M65" i="181"/>
  <c r="M67" i="181"/>
  <c r="M69" i="181"/>
  <c r="M71" i="181"/>
  <c r="M73" i="181"/>
  <c r="M75" i="181"/>
  <c r="M77" i="181"/>
  <c r="M58" i="181"/>
  <c r="M56" i="181"/>
  <c r="M54" i="181"/>
  <c r="M52" i="181"/>
  <c r="M8" i="180"/>
  <c r="M10" i="180"/>
  <c r="M12" i="180"/>
  <c r="M14" i="180"/>
  <c r="M16" i="180"/>
  <c r="M18" i="180"/>
  <c r="M20" i="180"/>
  <c r="M22" i="180"/>
  <c r="M24" i="180"/>
  <c r="M26" i="180"/>
  <c r="M28" i="180"/>
  <c r="M32" i="180"/>
  <c r="M34" i="180"/>
  <c r="M36" i="180"/>
  <c r="M38" i="180"/>
  <c r="M40" i="180"/>
  <c r="M42" i="180"/>
  <c r="M59" i="180" s="1"/>
  <c r="M80" i="180" s="1"/>
  <c r="M44" i="180"/>
  <c r="M46" i="180"/>
  <c r="M48" i="180"/>
  <c r="M61" i="180"/>
  <c r="M63" i="180"/>
  <c r="M65" i="180"/>
  <c r="M67" i="180"/>
  <c r="M69" i="180"/>
  <c r="M71" i="180"/>
  <c r="M73" i="180"/>
  <c r="M75" i="180"/>
  <c r="M77" i="180"/>
  <c r="M58" i="180"/>
  <c r="M56" i="180"/>
  <c r="M54" i="180"/>
  <c r="M52" i="180"/>
  <c r="M8" i="179"/>
  <c r="M10" i="179"/>
  <c r="M12" i="179"/>
  <c r="M14" i="179"/>
  <c r="M16" i="179"/>
  <c r="M18" i="179"/>
  <c r="M20" i="179"/>
  <c r="M22" i="179"/>
  <c r="M24" i="179"/>
  <c r="M26" i="179"/>
  <c r="M28" i="179"/>
  <c r="M30" i="179"/>
  <c r="M32" i="179"/>
  <c r="M34" i="179"/>
  <c r="M36" i="179"/>
  <c r="M38" i="179"/>
  <c r="M40" i="179"/>
  <c r="M42" i="179"/>
  <c r="M44" i="179"/>
  <c r="M46" i="179"/>
  <c r="M48" i="179"/>
  <c r="M50" i="179"/>
  <c r="M61" i="179"/>
  <c r="M63" i="179"/>
  <c r="M65" i="179"/>
  <c r="M67" i="179"/>
  <c r="M69" i="179"/>
  <c r="M71" i="179"/>
  <c r="M73" i="179"/>
  <c r="M75" i="179"/>
  <c r="M77" i="179"/>
  <c r="M58" i="179"/>
  <c r="M56" i="179"/>
  <c r="M54" i="179"/>
  <c r="M52" i="179"/>
  <c r="M8" i="178"/>
  <c r="M10" i="178"/>
  <c r="M12" i="178"/>
  <c r="M14" i="178"/>
  <c r="M16" i="178"/>
  <c r="M18" i="178"/>
  <c r="M20" i="178"/>
  <c r="M22" i="178"/>
  <c r="M24" i="178"/>
  <c r="M26" i="178"/>
  <c r="M28" i="178"/>
  <c r="M30" i="178"/>
  <c r="M32" i="178"/>
  <c r="M34" i="178"/>
  <c r="M36" i="178"/>
  <c r="M38" i="178"/>
  <c r="M40" i="178"/>
  <c r="M42" i="178"/>
  <c r="M44" i="178"/>
  <c r="M46" i="178"/>
  <c r="M48" i="178"/>
  <c r="M50" i="178"/>
  <c r="M59" i="178"/>
  <c r="M80" i="178" s="1"/>
  <c r="M61" i="178"/>
  <c r="M63" i="178"/>
  <c r="M65" i="178"/>
  <c r="M67" i="178"/>
  <c r="M69" i="178"/>
  <c r="M71" i="178"/>
  <c r="M73" i="178"/>
  <c r="M75" i="178"/>
  <c r="M77" i="178"/>
  <c r="M58" i="178"/>
  <c r="M56" i="178"/>
  <c r="M54" i="178"/>
  <c r="M52" i="178"/>
  <c r="M8" i="177"/>
  <c r="M10" i="177"/>
  <c r="M12" i="177"/>
  <c r="M14" i="177"/>
  <c r="M16" i="177"/>
  <c r="M18" i="177"/>
  <c r="M20" i="177"/>
  <c r="M22" i="177"/>
  <c r="M24" i="177"/>
  <c r="M26" i="177"/>
  <c r="M28" i="177"/>
  <c r="M30" i="177"/>
  <c r="M32" i="177"/>
  <c r="M34" i="177"/>
  <c r="M36" i="177"/>
  <c r="M38" i="177"/>
  <c r="M40" i="177"/>
  <c r="M42" i="177"/>
  <c r="M44" i="177"/>
  <c r="M46" i="177"/>
  <c r="M48" i="177"/>
  <c r="M50" i="177"/>
  <c r="M59" i="177"/>
  <c r="M80" i="177" s="1"/>
  <c r="M61" i="177"/>
  <c r="M63" i="177"/>
  <c r="M65" i="177"/>
  <c r="M67" i="177"/>
  <c r="M69" i="177"/>
  <c r="M71" i="177"/>
  <c r="M73" i="177"/>
  <c r="M75" i="177"/>
  <c r="M77" i="177"/>
  <c r="M58" i="177"/>
  <c r="M56" i="177"/>
  <c r="M54" i="177"/>
  <c r="M52" i="177"/>
  <c r="M10" i="176"/>
  <c r="M12" i="176"/>
  <c r="M14" i="176"/>
  <c r="M16" i="176"/>
  <c r="M18" i="176"/>
  <c r="M20" i="176"/>
  <c r="M22" i="176"/>
  <c r="M24" i="176"/>
  <c r="M26" i="176"/>
  <c r="M28" i="176"/>
  <c r="M30" i="176"/>
  <c r="M32" i="176"/>
  <c r="M34" i="176"/>
  <c r="M36" i="176"/>
  <c r="M38" i="176"/>
  <c r="M40" i="176"/>
  <c r="M42" i="176"/>
  <c r="M44" i="176"/>
  <c r="M46" i="176"/>
  <c r="M48" i="176"/>
  <c r="M50" i="176"/>
  <c r="M61" i="176"/>
  <c r="M63" i="176"/>
  <c r="M65" i="176"/>
  <c r="M67" i="176"/>
  <c r="M69" i="176"/>
  <c r="M71" i="176"/>
  <c r="M73" i="176"/>
  <c r="M75" i="176"/>
  <c r="M77" i="176"/>
  <c r="M58" i="176"/>
  <c r="M56" i="176"/>
  <c r="M54" i="176"/>
  <c r="M52" i="176"/>
  <c r="M8" i="175"/>
  <c r="M10" i="175"/>
  <c r="M12" i="175"/>
  <c r="M14" i="175"/>
  <c r="M16" i="175"/>
  <c r="M18" i="175"/>
  <c r="M20" i="175"/>
  <c r="M22" i="175"/>
  <c r="M24" i="175"/>
  <c r="M26" i="175"/>
  <c r="M28" i="175"/>
  <c r="M30" i="175"/>
  <c r="M32" i="175"/>
  <c r="M34" i="175"/>
  <c r="M36" i="175"/>
  <c r="M38" i="175"/>
  <c r="M40" i="175"/>
  <c r="M42" i="175"/>
  <c r="M44" i="175"/>
  <c r="M48" i="175"/>
  <c r="M50" i="175"/>
  <c r="M61" i="175"/>
  <c r="M63" i="175"/>
  <c r="M65" i="175"/>
  <c r="M67" i="175"/>
  <c r="M69" i="175"/>
  <c r="M71" i="175"/>
  <c r="M73" i="175"/>
  <c r="M75" i="175"/>
  <c r="M77" i="175"/>
  <c r="M58" i="175"/>
  <c r="M56" i="175"/>
  <c r="M54" i="175"/>
  <c r="M52" i="175"/>
  <c r="M8" i="174"/>
  <c r="M10" i="174"/>
  <c r="M12" i="174"/>
  <c r="M14" i="174"/>
  <c r="M16" i="174"/>
  <c r="M18" i="174"/>
  <c r="M20" i="174"/>
  <c r="M22" i="174"/>
  <c r="M24" i="174"/>
  <c r="M26" i="174"/>
  <c r="M28" i="174"/>
  <c r="M30" i="174"/>
  <c r="M32" i="174"/>
  <c r="M34" i="174"/>
  <c r="M36" i="174"/>
  <c r="M38" i="174"/>
  <c r="M40" i="174"/>
  <c r="M42" i="174"/>
  <c r="M44" i="174"/>
  <c r="M46" i="174"/>
  <c r="M48" i="174"/>
  <c r="M50" i="174"/>
  <c r="M61" i="174"/>
  <c r="M63" i="174"/>
  <c r="M65" i="174"/>
  <c r="M67" i="174"/>
  <c r="M69" i="174"/>
  <c r="M71" i="174"/>
  <c r="M73" i="174"/>
  <c r="M75" i="174"/>
  <c r="M77" i="174"/>
  <c r="M58" i="174"/>
  <c r="M56" i="174"/>
  <c r="M54" i="174"/>
  <c r="M52" i="174"/>
  <c r="M8" i="173"/>
  <c r="M10" i="173"/>
  <c r="M12" i="173"/>
  <c r="M14" i="173"/>
  <c r="M16" i="173"/>
  <c r="M18" i="173"/>
  <c r="M20" i="173"/>
  <c r="M22" i="173"/>
  <c r="M24" i="173"/>
  <c r="M26" i="173"/>
  <c r="M28" i="173"/>
  <c r="M32" i="173"/>
  <c r="M34" i="173"/>
  <c r="M36" i="173"/>
  <c r="M38" i="173"/>
  <c r="M40" i="173"/>
  <c r="M42" i="173"/>
  <c r="M44" i="173"/>
  <c r="M46" i="173"/>
  <c r="M50" i="173"/>
  <c r="M59" i="173"/>
  <c r="M80" i="173" s="1"/>
  <c r="M61" i="173"/>
  <c r="M63" i="173"/>
  <c r="M65" i="173"/>
  <c r="M67" i="173"/>
  <c r="M69" i="173"/>
  <c r="M71" i="173"/>
  <c r="M73" i="173"/>
  <c r="M75" i="173"/>
  <c r="M77" i="173"/>
  <c r="M58" i="173"/>
  <c r="M56" i="173"/>
  <c r="M54" i="173"/>
  <c r="M52" i="173"/>
  <c r="M8" i="172"/>
  <c r="M10" i="172"/>
  <c r="M12" i="172"/>
  <c r="M14" i="172"/>
  <c r="M16" i="172"/>
  <c r="M18" i="172"/>
  <c r="M20" i="172"/>
  <c r="M22" i="172"/>
  <c r="M24" i="172"/>
  <c r="M26" i="172"/>
  <c r="M28" i="172"/>
  <c r="M30" i="172"/>
  <c r="M32" i="172"/>
  <c r="M34" i="172"/>
  <c r="M36" i="172"/>
  <c r="M38" i="172"/>
  <c r="M40" i="172"/>
  <c r="M42" i="172"/>
  <c r="M44" i="172"/>
  <c r="M46" i="172"/>
  <c r="M48" i="172"/>
  <c r="M50" i="172"/>
  <c r="M61" i="172"/>
  <c r="M63" i="172"/>
  <c r="M65" i="172"/>
  <c r="M67" i="172"/>
  <c r="M69" i="172"/>
  <c r="M71" i="172"/>
  <c r="M73" i="172"/>
  <c r="M75" i="172"/>
  <c r="M77" i="172"/>
  <c r="M58" i="172"/>
  <c r="M56" i="172"/>
  <c r="M54" i="172"/>
  <c r="M52" i="172"/>
  <c r="M8" i="171"/>
  <c r="M10" i="171"/>
  <c r="M12" i="171"/>
  <c r="M14" i="171"/>
  <c r="M16" i="171"/>
  <c r="M18" i="171"/>
  <c r="M20" i="171"/>
  <c r="M22" i="171"/>
  <c r="M24" i="171"/>
  <c r="M26" i="171"/>
  <c r="M28" i="171"/>
  <c r="M30" i="171"/>
  <c r="M32" i="171"/>
  <c r="M34" i="171"/>
  <c r="M36" i="171"/>
  <c r="M38" i="171"/>
  <c r="M40" i="171"/>
  <c r="M42" i="171"/>
  <c r="M44" i="171"/>
  <c r="M46" i="171"/>
  <c r="M48" i="171"/>
  <c r="M50" i="171"/>
  <c r="M61" i="171"/>
  <c r="M63" i="171"/>
  <c r="M65" i="171"/>
  <c r="M67" i="171"/>
  <c r="M69" i="171"/>
  <c r="M71" i="171"/>
  <c r="M73" i="171"/>
  <c r="M75" i="171"/>
  <c r="M77" i="171"/>
  <c r="M58" i="171"/>
  <c r="M56" i="171"/>
  <c r="M54" i="171"/>
  <c r="M52" i="171"/>
  <c r="M8" i="170"/>
  <c r="M10" i="170"/>
  <c r="M12" i="170"/>
  <c r="M14" i="170"/>
  <c r="M16" i="170"/>
  <c r="M18" i="170"/>
  <c r="M20" i="170"/>
  <c r="M22" i="170"/>
  <c r="M24" i="170"/>
  <c r="M26" i="170"/>
  <c r="M28" i="170"/>
  <c r="M30" i="170"/>
  <c r="M32" i="170"/>
  <c r="M36" i="170"/>
  <c r="M38" i="170"/>
  <c r="M40" i="170"/>
  <c r="M42" i="170"/>
  <c r="M59" i="170" s="1"/>
  <c r="M80" i="170" s="1"/>
  <c r="M44" i="170"/>
  <c r="M46" i="170"/>
  <c r="M48" i="170"/>
  <c r="M50" i="170"/>
  <c r="M61" i="170"/>
  <c r="M63" i="170"/>
  <c r="M65" i="170"/>
  <c r="M67" i="170"/>
  <c r="M69" i="170"/>
  <c r="M71" i="170"/>
  <c r="M73" i="170"/>
  <c r="M75" i="170"/>
  <c r="M77" i="170"/>
  <c r="M58" i="170"/>
  <c r="M56" i="170"/>
  <c r="M54" i="170"/>
  <c r="M52" i="170"/>
  <c r="M8" i="169"/>
  <c r="M10" i="169"/>
  <c r="M12" i="169"/>
  <c r="M14" i="169"/>
  <c r="M16" i="169"/>
  <c r="M18" i="169"/>
  <c r="M20" i="169"/>
  <c r="M22" i="169"/>
  <c r="M24" i="169"/>
  <c r="M26" i="169"/>
  <c r="M28" i="169"/>
  <c r="M30" i="169"/>
  <c r="M32" i="169"/>
  <c r="M34" i="169"/>
  <c r="M36" i="169"/>
  <c r="M38" i="169"/>
  <c r="M40" i="169"/>
  <c r="M42" i="169"/>
  <c r="M59" i="169" s="1"/>
  <c r="M80" i="169" s="1"/>
  <c r="M44" i="169"/>
  <c r="M46" i="169"/>
  <c r="M48" i="169"/>
  <c r="M50" i="169"/>
  <c r="M61" i="169"/>
  <c r="M63" i="169"/>
  <c r="M65" i="169"/>
  <c r="M67" i="169"/>
  <c r="M69" i="169"/>
  <c r="M71" i="169"/>
  <c r="M73" i="169"/>
  <c r="M75" i="169"/>
  <c r="M77" i="169"/>
  <c r="M58" i="169"/>
  <c r="M56" i="169"/>
  <c r="M54" i="169"/>
  <c r="M52" i="169"/>
  <c r="M8" i="168"/>
  <c r="M10" i="168"/>
  <c r="M12" i="168"/>
  <c r="M14" i="168"/>
  <c r="M16" i="168"/>
  <c r="M18" i="168"/>
  <c r="M20" i="168"/>
  <c r="M22" i="168"/>
  <c r="M24" i="168"/>
  <c r="M26" i="168"/>
  <c r="M28" i="168"/>
  <c r="M30" i="168"/>
  <c r="M32" i="168"/>
  <c r="M34" i="168"/>
  <c r="M36" i="168"/>
  <c r="M38" i="168"/>
  <c r="M40" i="168"/>
  <c r="M42" i="168"/>
  <c r="M59" i="168" s="1"/>
  <c r="M80" i="168" s="1"/>
  <c r="M44" i="168"/>
  <c r="M46" i="168"/>
  <c r="M48" i="168"/>
  <c r="M50" i="168"/>
  <c r="M61" i="168"/>
  <c r="M63" i="168"/>
  <c r="M65" i="168"/>
  <c r="M67" i="168"/>
  <c r="M69" i="168"/>
  <c r="M71" i="168"/>
  <c r="M73" i="168"/>
  <c r="M75" i="168"/>
  <c r="M77" i="168"/>
  <c r="M58" i="168"/>
  <c r="M56" i="168"/>
  <c r="M54" i="168"/>
  <c r="M52" i="168"/>
  <c r="M8" i="167"/>
  <c r="M10" i="167"/>
  <c r="M12" i="167"/>
  <c r="M14" i="167"/>
  <c r="M16" i="167"/>
  <c r="M18" i="167"/>
  <c r="M20" i="167"/>
  <c r="M22" i="167"/>
  <c r="M24" i="167"/>
  <c r="M26" i="167"/>
  <c r="M28" i="167"/>
  <c r="M30" i="167"/>
  <c r="M32" i="167"/>
  <c r="M34" i="167"/>
  <c r="M36" i="167"/>
  <c r="M38" i="167"/>
  <c r="M40" i="167"/>
  <c r="M42" i="167"/>
  <c r="M44" i="167"/>
  <c r="M46" i="167"/>
  <c r="M48" i="167"/>
  <c r="M50" i="167"/>
  <c r="M61" i="167"/>
  <c r="M63" i="167"/>
  <c r="M65" i="167"/>
  <c r="M67" i="167"/>
  <c r="M69" i="167"/>
  <c r="M71" i="167"/>
  <c r="M73" i="167"/>
  <c r="M75" i="167"/>
  <c r="M77" i="167"/>
  <c r="M58" i="167"/>
  <c r="M56" i="167"/>
  <c r="M54" i="167"/>
  <c r="M52" i="167"/>
  <c r="M8" i="166"/>
  <c r="M10" i="166"/>
  <c r="M12" i="166"/>
  <c r="M14" i="166"/>
  <c r="M16" i="166"/>
  <c r="M18" i="166"/>
  <c r="M20" i="166"/>
  <c r="M22" i="166"/>
  <c r="M24" i="166"/>
  <c r="M26" i="166"/>
  <c r="M28" i="166"/>
  <c r="M30" i="166"/>
  <c r="M32" i="166"/>
  <c r="M34" i="166"/>
  <c r="M36" i="166"/>
  <c r="M38" i="166"/>
  <c r="M40" i="166"/>
  <c r="M42" i="166"/>
  <c r="M46" i="166"/>
  <c r="M48" i="166"/>
  <c r="M50" i="166"/>
  <c r="M59" i="166"/>
  <c r="M80" i="166" s="1"/>
  <c r="M61" i="166"/>
  <c r="M63" i="166"/>
  <c r="M65" i="166"/>
  <c r="M67" i="166"/>
  <c r="M69" i="166"/>
  <c r="M71" i="166"/>
  <c r="M73" i="166"/>
  <c r="M75" i="166"/>
  <c r="M77" i="166"/>
  <c r="M58" i="166"/>
  <c r="M56" i="166"/>
  <c r="M54" i="166"/>
  <c r="M52" i="166"/>
  <c r="M8" i="165"/>
  <c r="M10" i="165"/>
  <c r="M12" i="165"/>
  <c r="M14" i="165"/>
  <c r="M16" i="165"/>
  <c r="M18" i="165"/>
  <c r="M20" i="165"/>
  <c r="M22" i="165"/>
  <c r="M24" i="165"/>
  <c r="M26" i="165"/>
  <c r="M28" i="165"/>
  <c r="M30" i="165"/>
  <c r="M32" i="165"/>
  <c r="M34" i="165"/>
  <c r="M36" i="165"/>
  <c r="M38" i="165"/>
  <c r="M40" i="165"/>
  <c r="M42" i="165"/>
  <c r="M44" i="165"/>
  <c r="M46" i="165"/>
  <c r="M48" i="165"/>
  <c r="M50" i="165"/>
  <c r="M61" i="165"/>
  <c r="M63" i="165"/>
  <c r="M65" i="165"/>
  <c r="M67" i="165"/>
  <c r="M69" i="165"/>
  <c r="M71" i="165"/>
  <c r="M73" i="165"/>
  <c r="M75" i="165"/>
  <c r="M77" i="165"/>
  <c r="M58" i="165"/>
  <c r="M56" i="165"/>
  <c r="M54" i="165"/>
  <c r="M52" i="165"/>
  <c r="M8" i="164"/>
  <c r="M10" i="164"/>
  <c r="M12" i="164"/>
  <c r="M14" i="164"/>
  <c r="M16" i="164"/>
  <c r="M18" i="164"/>
  <c r="M20" i="164"/>
  <c r="M22" i="164"/>
  <c r="M24" i="164"/>
  <c r="M26" i="164"/>
  <c r="M28" i="164"/>
  <c r="M30" i="164"/>
  <c r="M32" i="164"/>
  <c r="M34" i="164"/>
  <c r="M36" i="164"/>
  <c r="M38" i="164"/>
  <c r="M40" i="164"/>
  <c r="M42" i="164"/>
  <c r="M44" i="164"/>
  <c r="M46" i="164"/>
  <c r="M48" i="164"/>
  <c r="M50" i="164"/>
  <c r="M59" i="164"/>
  <c r="M80" i="164" s="1"/>
  <c r="M61" i="164"/>
  <c r="M63" i="164"/>
  <c r="M65" i="164"/>
  <c r="M67" i="164"/>
  <c r="M69" i="164"/>
  <c r="M71" i="164"/>
  <c r="M73" i="164"/>
  <c r="M75" i="164"/>
  <c r="M77" i="164"/>
  <c r="M58" i="164"/>
  <c r="M56" i="164"/>
  <c r="M54" i="164"/>
  <c r="M52" i="164"/>
  <c r="M8" i="163"/>
  <c r="M10" i="163"/>
  <c r="M12" i="163"/>
  <c r="M14" i="163"/>
  <c r="M16" i="163"/>
  <c r="M18" i="163"/>
  <c r="M20" i="163"/>
  <c r="M22" i="163"/>
  <c r="M24" i="163"/>
  <c r="M26" i="163"/>
  <c r="M28" i="163"/>
  <c r="M30" i="163"/>
  <c r="M32" i="163"/>
  <c r="M34" i="163"/>
  <c r="M36" i="163"/>
  <c r="M38" i="163"/>
  <c r="M40" i="163"/>
  <c r="M42" i="163"/>
  <c r="M44" i="163"/>
  <c r="M46" i="163"/>
  <c r="M48" i="163"/>
  <c r="M50" i="163"/>
  <c r="M59" i="163"/>
  <c r="M80" i="163" s="1"/>
  <c r="M61" i="163"/>
  <c r="M63" i="163"/>
  <c r="M65" i="163"/>
  <c r="M67" i="163"/>
  <c r="M69" i="163"/>
  <c r="M71" i="163"/>
  <c r="M73" i="163"/>
  <c r="M75" i="163"/>
  <c r="M77" i="163"/>
  <c r="M58" i="163"/>
  <c r="M56" i="163"/>
  <c r="M54" i="163"/>
  <c r="M52" i="163"/>
  <c r="M8" i="162"/>
  <c r="M10" i="162"/>
  <c r="M12" i="162"/>
  <c r="M14" i="162"/>
  <c r="M16" i="162"/>
  <c r="M18" i="162"/>
  <c r="M20" i="162"/>
  <c r="M22" i="162"/>
  <c r="M24" i="162"/>
  <c r="M26" i="162"/>
  <c r="M28" i="162"/>
  <c r="M30" i="162"/>
  <c r="M32" i="162"/>
  <c r="M34" i="162"/>
  <c r="M36" i="162"/>
  <c r="M38" i="162"/>
  <c r="M40" i="162"/>
  <c r="M42" i="162"/>
  <c r="M44" i="162"/>
  <c r="M46" i="162"/>
  <c r="M48" i="162"/>
  <c r="M50" i="162"/>
  <c r="M61" i="162"/>
  <c r="M63" i="162"/>
  <c r="M65" i="162"/>
  <c r="M67" i="162"/>
  <c r="M69" i="162"/>
  <c r="M71" i="162"/>
  <c r="M73" i="162"/>
  <c r="M75" i="162"/>
  <c r="M77" i="162"/>
  <c r="M58" i="162"/>
  <c r="M56" i="162"/>
  <c r="M54" i="162"/>
  <c r="M52" i="162"/>
  <c r="M8" i="161"/>
  <c r="M10" i="161"/>
  <c r="M12" i="161"/>
  <c r="M14" i="161"/>
  <c r="M16" i="161"/>
  <c r="M18" i="161"/>
  <c r="M20" i="161"/>
  <c r="M22" i="161"/>
  <c r="M24" i="161"/>
  <c r="M26" i="161"/>
  <c r="M28" i="161"/>
  <c r="M30" i="161"/>
  <c r="M32" i="161"/>
  <c r="M34" i="161"/>
  <c r="M36" i="161"/>
  <c r="M38" i="161"/>
  <c r="M40" i="161"/>
  <c r="M42" i="161"/>
  <c r="M44" i="161"/>
  <c r="M46" i="161"/>
  <c r="M48" i="161"/>
  <c r="M50" i="161"/>
  <c r="M61" i="161"/>
  <c r="M63" i="161"/>
  <c r="M65" i="161"/>
  <c r="M67" i="161"/>
  <c r="M69" i="161"/>
  <c r="M71" i="161"/>
  <c r="M73" i="161"/>
  <c r="M75" i="161"/>
  <c r="M77" i="161"/>
  <c r="M58" i="161"/>
  <c r="M56" i="161"/>
  <c r="M54" i="161"/>
  <c r="M52" i="161"/>
  <c r="M8" i="160"/>
  <c r="M10" i="160"/>
  <c r="M12" i="160"/>
  <c r="M14" i="160"/>
  <c r="M16" i="160"/>
  <c r="M18" i="160"/>
  <c r="M20" i="160"/>
  <c r="M22" i="160"/>
  <c r="M24" i="160"/>
  <c r="M26" i="160"/>
  <c r="M28" i="160"/>
  <c r="M30" i="160"/>
  <c r="M32" i="160"/>
  <c r="M34" i="160"/>
  <c r="M36" i="160"/>
  <c r="M38" i="160"/>
  <c r="M40" i="160"/>
  <c r="M42" i="160"/>
  <c r="M44" i="160"/>
  <c r="M46" i="160"/>
  <c r="M48" i="160"/>
  <c r="M59" i="160"/>
  <c r="M80" i="160" s="1"/>
  <c r="M61" i="160"/>
  <c r="M63" i="160"/>
  <c r="M65" i="160"/>
  <c r="M67" i="160"/>
  <c r="M69" i="160"/>
  <c r="M71" i="160"/>
  <c r="M73" i="160"/>
  <c r="M75" i="160"/>
  <c r="M77" i="160"/>
  <c r="M58" i="160"/>
  <c r="M56" i="160"/>
  <c r="M54" i="160"/>
  <c r="M52" i="160"/>
  <c r="M8" i="159"/>
  <c r="M10" i="159"/>
  <c r="M12" i="159"/>
  <c r="M14" i="159"/>
  <c r="M16" i="159"/>
  <c r="M18" i="159"/>
  <c r="M38" i="159"/>
  <c r="M42" i="159"/>
  <c r="M59" i="159" s="1"/>
  <c r="M80" i="159" s="1"/>
  <c r="M44" i="159"/>
  <c r="M46" i="159"/>
  <c r="M48" i="159"/>
  <c r="M50" i="159"/>
  <c r="M61" i="159"/>
  <c r="M63" i="159"/>
  <c r="M65" i="159"/>
  <c r="M67" i="159"/>
  <c r="M69" i="159"/>
  <c r="M71" i="159"/>
  <c r="M73" i="159"/>
  <c r="M75" i="159"/>
  <c r="M77" i="159"/>
  <c r="M56" i="159"/>
  <c r="M52" i="159"/>
  <c r="M8" i="158"/>
  <c r="M10" i="158"/>
  <c r="M12" i="158"/>
  <c r="M14" i="158"/>
  <c r="M16" i="158"/>
  <c r="M18" i="158"/>
  <c r="M20" i="158"/>
  <c r="M22" i="158"/>
  <c r="M24" i="158"/>
  <c r="M26" i="158"/>
  <c r="M28" i="158"/>
  <c r="M30" i="158"/>
  <c r="M32" i="158"/>
  <c r="M34" i="158"/>
  <c r="M36" i="158"/>
  <c r="M38" i="158"/>
  <c r="M40" i="158"/>
  <c r="M42" i="158"/>
  <c r="M44" i="158"/>
  <c r="M46" i="158"/>
  <c r="M48" i="158"/>
  <c r="M50" i="158"/>
  <c r="M61" i="158"/>
  <c r="M63" i="158"/>
  <c r="M65" i="158"/>
  <c r="M67" i="158"/>
  <c r="M69" i="158"/>
  <c r="M71" i="158"/>
  <c r="M73" i="158"/>
  <c r="M75" i="158"/>
  <c r="M77" i="158"/>
  <c r="M58" i="158"/>
  <c r="M56" i="158"/>
  <c r="M54" i="158"/>
  <c r="M52" i="158"/>
  <c r="M8" i="157"/>
  <c r="M10" i="157"/>
  <c r="M12" i="157"/>
  <c r="M16" i="157"/>
  <c r="M18" i="157"/>
  <c r="M61" i="157"/>
  <c r="M63" i="157"/>
  <c r="M65" i="157"/>
  <c r="M67" i="157"/>
  <c r="M69" i="157"/>
  <c r="M71" i="157"/>
  <c r="M73" i="157"/>
  <c r="M75" i="157"/>
  <c r="M77" i="157"/>
  <c r="M80" i="157"/>
  <c r="M8" i="156"/>
  <c r="M10" i="156"/>
  <c r="M12" i="156"/>
  <c r="M14" i="156"/>
  <c r="M16" i="156"/>
  <c r="M18" i="156"/>
  <c r="M20" i="156"/>
  <c r="M22" i="156"/>
  <c r="M24" i="156"/>
  <c r="M26" i="156"/>
  <c r="M28" i="156"/>
  <c r="M30" i="156"/>
  <c r="M32" i="156"/>
  <c r="M34" i="156"/>
  <c r="M36" i="156"/>
  <c r="M38" i="156"/>
  <c r="M40" i="156"/>
  <c r="M42" i="156"/>
  <c r="M44" i="156"/>
  <c r="M46" i="156"/>
  <c r="M48" i="156"/>
  <c r="M50" i="156"/>
  <c r="M61" i="156"/>
  <c r="M63" i="156"/>
  <c r="M65" i="156"/>
  <c r="M67" i="156"/>
  <c r="M69" i="156"/>
  <c r="M71" i="156"/>
  <c r="M73" i="156"/>
  <c r="M75" i="156"/>
  <c r="M77" i="156"/>
  <c r="M58" i="156"/>
  <c r="M56" i="156"/>
  <c r="M54" i="156"/>
  <c r="M52" i="156"/>
  <c r="M8" i="155"/>
  <c r="M10" i="155"/>
  <c r="M12" i="155"/>
  <c r="M14" i="155"/>
  <c r="M16" i="155"/>
  <c r="M18" i="155"/>
  <c r="M20" i="155"/>
  <c r="M22" i="155"/>
  <c r="M24" i="155"/>
  <c r="M28" i="155"/>
  <c r="M30" i="155"/>
  <c r="M32" i="155"/>
  <c r="M34" i="155"/>
  <c r="M36" i="155"/>
  <c r="M38" i="155"/>
  <c r="M40" i="155"/>
  <c r="M42" i="155"/>
  <c r="M44" i="155"/>
  <c r="M46" i="155"/>
  <c r="M48" i="155"/>
  <c r="M50" i="155"/>
  <c r="M59" i="155"/>
  <c r="M80" i="155" s="1"/>
  <c r="M61" i="155"/>
  <c r="M63" i="155"/>
  <c r="M65" i="155"/>
  <c r="M67" i="155"/>
  <c r="M69" i="155"/>
  <c r="M71" i="155"/>
  <c r="M73" i="155"/>
  <c r="M75" i="155"/>
  <c r="M77" i="155"/>
  <c r="M58" i="155"/>
  <c r="M56" i="155"/>
  <c r="M54" i="155"/>
  <c r="M52" i="155"/>
  <c r="M8" i="154"/>
  <c r="M10" i="154"/>
  <c r="M12" i="154"/>
  <c r="M14" i="154"/>
  <c r="M16" i="154"/>
  <c r="M18" i="154"/>
  <c r="M22" i="154"/>
  <c r="M24" i="154"/>
  <c r="M26" i="154"/>
  <c r="M28" i="154"/>
  <c r="M30" i="154"/>
  <c r="M32" i="154"/>
  <c r="M34" i="154"/>
  <c r="M36" i="154"/>
  <c r="M38" i="154"/>
  <c r="M42" i="154"/>
  <c r="M59" i="154" s="1"/>
  <c r="M80" i="154" s="1"/>
  <c r="M44" i="154"/>
  <c r="M46" i="154"/>
  <c r="M48" i="154"/>
  <c r="M50" i="154"/>
  <c r="M61" i="154"/>
  <c r="M63" i="154"/>
  <c r="M65" i="154"/>
  <c r="M67" i="154"/>
  <c r="M69" i="154"/>
  <c r="M71" i="154"/>
  <c r="M73" i="154"/>
  <c r="M75" i="154"/>
  <c r="M77" i="154"/>
  <c r="M58" i="154"/>
  <c r="M56" i="154"/>
  <c r="M54" i="154"/>
  <c r="M52" i="154"/>
  <c r="M8" i="153"/>
  <c r="M10" i="153"/>
  <c r="M12" i="153"/>
  <c r="M14" i="153"/>
  <c r="M16" i="153"/>
  <c r="M18" i="153"/>
  <c r="M22" i="153"/>
  <c r="M24" i="153"/>
  <c r="M26" i="153"/>
  <c r="M28" i="153"/>
  <c r="M30" i="153"/>
  <c r="M32" i="153"/>
  <c r="M34" i="153"/>
  <c r="M36" i="153"/>
  <c r="M38" i="153"/>
  <c r="M40" i="153"/>
  <c r="M42" i="153"/>
  <c r="M59" i="153" s="1"/>
  <c r="M80" i="153" s="1"/>
  <c r="M44" i="153"/>
  <c r="M46" i="153"/>
  <c r="M48" i="153"/>
  <c r="M50" i="153"/>
  <c r="M61" i="153"/>
  <c r="M63" i="153"/>
  <c r="M65" i="153"/>
  <c r="M67" i="153"/>
  <c r="M69" i="153"/>
  <c r="M71" i="153"/>
  <c r="M73" i="153"/>
  <c r="M75" i="153"/>
  <c r="M77" i="153"/>
  <c r="M58" i="153"/>
  <c r="M56" i="153"/>
  <c r="M54" i="153"/>
  <c r="M52" i="153"/>
  <c r="M8" i="152"/>
  <c r="M10" i="152"/>
  <c r="M12" i="152"/>
  <c r="M14" i="152"/>
  <c r="M16" i="152"/>
  <c r="M18" i="152"/>
  <c r="M20" i="152"/>
  <c r="M22" i="152"/>
  <c r="M24" i="152"/>
  <c r="M26" i="152"/>
  <c r="M30" i="152"/>
  <c r="M32" i="152"/>
  <c r="M34" i="152"/>
  <c r="M36" i="152"/>
  <c r="M38" i="152"/>
  <c r="M40" i="152"/>
  <c r="M42" i="152"/>
  <c r="M44" i="152"/>
  <c r="M46" i="152"/>
  <c r="M48" i="152"/>
  <c r="M59" i="152"/>
  <c r="M80" i="152" s="1"/>
  <c r="M61" i="152"/>
  <c r="M63" i="152"/>
  <c r="M65" i="152"/>
  <c r="M67" i="152"/>
  <c r="M69" i="152"/>
  <c r="M71" i="152"/>
  <c r="M73" i="152"/>
  <c r="M75" i="152"/>
  <c r="M77" i="152"/>
  <c r="M58" i="152"/>
  <c r="M56" i="152"/>
  <c r="M54" i="152"/>
  <c r="M52" i="152"/>
  <c r="M8" i="151"/>
  <c r="M10" i="151"/>
  <c r="M12" i="151"/>
  <c r="M14" i="151"/>
  <c r="M16" i="151"/>
  <c r="M18" i="151"/>
  <c r="M20" i="151"/>
  <c r="M22" i="151"/>
  <c r="M24" i="151"/>
  <c r="M26" i="151"/>
  <c r="M28" i="151"/>
  <c r="M30" i="151"/>
  <c r="M32" i="151"/>
  <c r="M34" i="151"/>
  <c r="M36" i="151"/>
  <c r="M38" i="151"/>
  <c r="M40" i="151"/>
  <c r="M42" i="151"/>
  <c r="M44" i="151"/>
  <c r="M46" i="151"/>
  <c r="M48" i="151"/>
  <c r="M50" i="151"/>
  <c r="M61" i="151"/>
  <c r="M63" i="151"/>
  <c r="M65" i="151"/>
  <c r="M67" i="151"/>
  <c r="M69" i="151"/>
  <c r="M71" i="151"/>
  <c r="M73" i="151"/>
  <c r="M75" i="151"/>
  <c r="M77" i="151"/>
  <c r="M58" i="151"/>
  <c r="M56" i="151"/>
  <c r="M54" i="151"/>
  <c r="M52" i="151"/>
  <c r="M8" i="150"/>
  <c r="M10" i="150"/>
  <c r="M12" i="150"/>
  <c r="M14" i="150"/>
  <c r="M16" i="150"/>
  <c r="M18" i="150"/>
  <c r="M20" i="150"/>
  <c r="M22" i="150"/>
  <c r="M24" i="150"/>
  <c r="M26" i="150"/>
  <c r="M28" i="150"/>
  <c r="M30" i="150"/>
  <c r="M32" i="150"/>
  <c r="M34" i="150"/>
  <c r="M36" i="150"/>
  <c r="M38" i="150"/>
  <c r="M40" i="150"/>
  <c r="M42" i="150"/>
  <c r="M44" i="150"/>
  <c r="M46" i="150"/>
  <c r="M48" i="150"/>
  <c r="M50" i="150"/>
  <c r="M61" i="150"/>
  <c r="M63" i="150"/>
  <c r="M65" i="150"/>
  <c r="M67" i="150"/>
  <c r="M69" i="150"/>
  <c r="M71" i="150"/>
  <c r="M73" i="150"/>
  <c r="M75" i="150"/>
  <c r="M77" i="150"/>
  <c r="M58" i="150"/>
  <c r="M56" i="150"/>
  <c r="M54" i="150"/>
  <c r="M52" i="150"/>
  <c r="M8" i="149"/>
  <c r="M10" i="149"/>
  <c r="M12" i="149"/>
  <c r="M14" i="149"/>
  <c r="M16" i="149"/>
  <c r="M18" i="149"/>
  <c r="M20" i="149"/>
  <c r="M22" i="149"/>
  <c r="M24" i="149"/>
  <c r="M26" i="149"/>
  <c r="M28" i="149"/>
  <c r="M30" i="149"/>
  <c r="M32" i="149"/>
  <c r="M34" i="149"/>
  <c r="M36" i="149"/>
  <c r="M38" i="149"/>
  <c r="M40" i="149"/>
  <c r="M42" i="149"/>
  <c r="M44" i="149"/>
  <c r="M46" i="149"/>
  <c r="M48" i="149"/>
  <c r="M50" i="149"/>
  <c r="M61" i="149"/>
  <c r="M63" i="149"/>
  <c r="M65" i="149"/>
  <c r="M67" i="149"/>
  <c r="M69" i="149"/>
  <c r="M71" i="149"/>
  <c r="M73" i="149"/>
  <c r="M75" i="149"/>
  <c r="M77" i="149"/>
  <c r="M58" i="149"/>
  <c r="M56" i="149"/>
  <c r="M54" i="149"/>
  <c r="M52" i="149"/>
  <c r="M8" i="148"/>
  <c r="M10" i="148"/>
  <c r="M12" i="148"/>
  <c r="M14" i="148"/>
  <c r="M16" i="148"/>
  <c r="M18" i="148"/>
  <c r="M20" i="148"/>
  <c r="M22" i="148"/>
  <c r="M24" i="148"/>
  <c r="M26" i="148"/>
  <c r="M28" i="148"/>
  <c r="M30" i="148"/>
  <c r="M32" i="148"/>
  <c r="M34" i="148"/>
  <c r="M36" i="148"/>
  <c r="M38" i="148"/>
  <c r="M40" i="148"/>
  <c r="M42" i="148"/>
  <c r="M44" i="148"/>
  <c r="M46" i="148"/>
  <c r="M48" i="148"/>
  <c r="M50" i="148"/>
  <c r="M61" i="148"/>
  <c r="M63" i="148"/>
  <c r="M65" i="148"/>
  <c r="M67" i="148"/>
  <c r="M69" i="148"/>
  <c r="M71" i="148"/>
  <c r="M73" i="148"/>
  <c r="M75" i="148"/>
  <c r="M77" i="148"/>
  <c r="M58" i="148"/>
  <c r="M56" i="148"/>
  <c r="M54" i="148"/>
  <c r="M52" i="148"/>
  <c r="M8" i="147"/>
  <c r="M10" i="147"/>
  <c r="M12" i="147"/>
  <c r="M14" i="147"/>
  <c r="M16" i="147"/>
  <c r="M18" i="147"/>
  <c r="M20" i="147"/>
  <c r="M22" i="147"/>
  <c r="M24" i="147"/>
  <c r="M26" i="147"/>
  <c r="M28" i="147"/>
  <c r="M30" i="147"/>
  <c r="M32" i="147"/>
  <c r="M34" i="147"/>
  <c r="M36" i="147"/>
  <c r="M38" i="147"/>
  <c r="M40" i="147"/>
  <c r="M42" i="147"/>
  <c r="M44" i="147"/>
  <c r="M46" i="147"/>
  <c r="M48" i="147"/>
  <c r="M50" i="147"/>
  <c r="M61" i="147"/>
  <c r="M63" i="147"/>
  <c r="M65" i="147"/>
  <c r="M67" i="147"/>
  <c r="M69" i="147"/>
  <c r="M71" i="147"/>
  <c r="M73" i="147"/>
  <c r="M75" i="147"/>
  <c r="M77" i="147"/>
  <c r="M58" i="147"/>
  <c r="M56" i="147"/>
  <c r="M54" i="147"/>
  <c r="M52" i="147"/>
  <c r="M8" i="146"/>
  <c r="M10" i="146"/>
  <c r="M12" i="146"/>
  <c r="M14" i="146"/>
  <c r="M16" i="146"/>
  <c r="M18" i="146"/>
  <c r="M20" i="146"/>
  <c r="M22" i="146"/>
  <c r="M24" i="146"/>
  <c r="M26" i="146"/>
  <c r="M28" i="146"/>
  <c r="M30" i="146"/>
  <c r="M32" i="146"/>
  <c r="M34" i="146"/>
  <c r="M36" i="146"/>
  <c r="M38" i="146"/>
  <c r="M40" i="146"/>
  <c r="M42" i="146"/>
  <c r="M44" i="146"/>
  <c r="M46" i="146"/>
  <c r="M48" i="146"/>
  <c r="M50" i="146"/>
  <c r="M59" i="146"/>
  <c r="M80" i="146" s="1"/>
  <c r="M61" i="146"/>
  <c r="M63" i="146"/>
  <c r="M65" i="146"/>
  <c r="M67" i="146"/>
  <c r="M69" i="146"/>
  <c r="M71" i="146"/>
  <c r="M73" i="146"/>
  <c r="M75" i="146"/>
  <c r="M77" i="146"/>
  <c r="M58" i="146"/>
  <c r="M56" i="146"/>
  <c r="M54" i="146"/>
  <c r="M52" i="146"/>
  <c r="M8" i="145"/>
  <c r="M10" i="145"/>
  <c r="M12" i="145"/>
  <c r="M14" i="145"/>
  <c r="M16" i="145"/>
  <c r="M18" i="145"/>
  <c r="M20" i="145"/>
  <c r="M22" i="145"/>
  <c r="M24" i="145"/>
  <c r="M26" i="145"/>
  <c r="M28" i="145"/>
  <c r="M30" i="145"/>
  <c r="M32" i="145"/>
  <c r="M34" i="145"/>
  <c r="M36" i="145"/>
  <c r="M38" i="145"/>
  <c r="M40" i="145"/>
  <c r="M42" i="145"/>
  <c r="M44" i="145"/>
  <c r="M46" i="145"/>
  <c r="M48" i="145"/>
  <c r="M50" i="145"/>
  <c r="M59" i="145"/>
  <c r="M80" i="145" s="1"/>
  <c r="M61" i="145"/>
  <c r="M63" i="145"/>
  <c r="M65" i="145"/>
  <c r="M67" i="145"/>
  <c r="M69" i="145"/>
  <c r="M71" i="145"/>
  <c r="M73" i="145"/>
  <c r="M75" i="145"/>
  <c r="M77" i="145"/>
  <c r="M58" i="145"/>
  <c r="M56" i="145"/>
  <c r="M54" i="145"/>
  <c r="M52" i="145"/>
  <c r="M8" i="144"/>
  <c r="M10" i="144"/>
  <c r="M12" i="144"/>
  <c r="M14" i="144"/>
  <c r="M16" i="144"/>
  <c r="M18" i="144"/>
  <c r="M20" i="144"/>
  <c r="M22" i="144"/>
  <c r="M24" i="144"/>
  <c r="M26" i="144"/>
  <c r="M28" i="144"/>
  <c r="M30" i="144"/>
  <c r="M32" i="144"/>
  <c r="M34" i="144"/>
  <c r="M36" i="144"/>
  <c r="M38" i="144"/>
  <c r="M40" i="144"/>
  <c r="M42" i="144"/>
  <c r="M44" i="144"/>
  <c r="M46" i="144"/>
  <c r="M48" i="144"/>
  <c r="M50" i="144"/>
  <c r="M61" i="144"/>
  <c r="M63" i="144"/>
  <c r="M65" i="144"/>
  <c r="M67" i="144"/>
  <c r="M69" i="144"/>
  <c r="M71" i="144"/>
  <c r="M73" i="144"/>
  <c r="M75" i="144"/>
  <c r="M77" i="144"/>
  <c r="M58" i="144"/>
  <c r="M56" i="144"/>
  <c r="M54" i="144"/>
  <c r="M52" i="144"/>
  <c r="M8" i="143"/>
  <c r="M10" i="143"/>
  <c r="M12" i="143"/>
  <c r="M14" i="143"/>
  <c r="M16" i="143"/>
  <c r="M18" i="143"/>
  <c r="M20" i="143"/>
  <c r="M22" i="143"/>
  <c r="M24" i="143"/>
  <c r="M26" i="143"/>
  <c r="M28" i="143"/>
  <c r="M30" i="143"/>
  <c r="M32" i="143"/>
  <c r="M34" i="143"/>
  <c r="M36" i="143"/>
  <c r="M38" i="143"/>
  <c r="M40" i="143"/>
  <c r="M42" i="143"/>
  <c r="M44" i="143"/>
  <c r="M46" i="143"/>
  <c r="M48" i="143"/>
  <c r="M50" i="143"/>
  <c r="M61" i="143"/>
  <c r="M63" i="143"/>
  <c r="M65" i="143"/>
  <c r="M67" i="143"/>
  <c r="M69" i="143"/>
  <c r="M71" i="143"/>
  <c r="M73" i="143"/>
  <c r="M75" i="143"/>
  <c r="M77" i="143"/>
  <c r="M58" i="143"/>
  <c r="M56" i="143"/>
  <c r="M54" i="143"/>
  <c r="M52" i="143"/>
  <c r="M8" i="142"/>
  <c r="M10" i="142"/>
  <c r="M12" i="142"/>
  <c r="M14" i="142"/>
  <c r="M16" i="142"/>
  <c r="M18" i="142"/>
  <c r="M22" i="142"/>
  <c r="M24" i="142"/>
  <c r="M26" i="142"/>
  <c r="M28" i="142"/>
  <c r="M30" i="142"/>
  <c r="M32" i="142"/>
  <c r="M34" i="142"/>
  <c r="M36" i="142"/>
  <c r="M38" i="142"/>
  <c r="M40" i="142"/>
  <c r="M42" i="142"/>
  <c r="M44" i="142"/>
  <c r="M46" i="142"/>
  <c r="M48" i="142"/>
  <c r="M50" i="142"/>
  <c r="M61" i="142"/>
  <c r="M63" i="142"/>
  <c r="M65" i="142"/>
  <c r="M67" i="142"/>
  <c r="M69" i="142"/>
  <c r="M71" i="142"/>
  <c r="M73" i="142"/>
  <c r="M75" i="142"/>
  <c r="M77" i="142"/>
  <c r="M58" i="142"/>
  <c r="M56" i="142"/>
  <c r="M54" i="142"/>
  <c r="M52" i="142"/>
  <c r="M8" i="141"/>
  <c r="M10" i="141"/>
  <c r="M12" i="141"/>
  <c r="M14" i="141"/>
  <c r="M16" i="141"/>
  <c r="M18" i="141"/>
  <c r="M20" i="141"/>
  <c r="M22" i="141"/>
  <c r="M24" i="141"/>
  <c r="M26" i="141"/>
  <c r="M28" i="141"/>
  <c r="M30" i="141"/>
  <c r="M32" i="141"/>
  <c r="M34" i="141"/>
  <c r="M36" i="141"/>
  <c r="M40" i="141"/>
  <c r="M42" i="141"/>
  <c r="M59" i="141" s="1"/>
  <c r="M80" i="141" s="1"/>
  <c r="M44" i="141"/>
  <c r="M46" i="141"/>
  <c r="M48" i="141"/>
  <c r="M50" i="141"/>
  <c r="M61" i="141"/>
  <c r="M63" i="141"/>
  <c r="M65" i="141"/>
  <c r="M67" i="141"/>
  <c r="M69" i="141"/>
  <c r="M71" i="141"/>
  <c r="M73" i="141"/>
  <c r="M75" i="141"/>
  <c r="M77" i="141"/>
  <c r="M58" i="141"/>
  <c r="M56" i="141"/>
  <c r="M54" i="141"/>
  <c r="M52" i="141"/>
  <c r="M8" i="140"/>
  <c r="M10" i="140"/>
  <c r="M12" i="140"/>
  <c r="M16" i="140"/>
  <c r="M18" i="140"/>
  <c r="M20" i="140"/>
  <c r="M22" i="140"/>
  <c r="M24" i="140"/>
  <c r="M26" i="140"/>
  <c r="M28" i="140"/>
  <c r="M30" i="140"/>
  <c r="M32" i="140"/>
  <c r="M34" i="140"/>
  <c r="M36" i="140"/>
  <c r="M38" i="140"/>
  <c r="M40" i="140"/>
  <c r="M42" i="140"/>
  <c r="M44" i="140"/>
  <c r="M46" i="140"/>
  <c r="M48" i="140"/>
  <c r="M50" i="140"/>
  <c r="M61" i="140"/>
  <c r="M63" i="140"/>
  <c r="M65" i="140"/>
  <c r="M67" i="140"/>
  <c r="M69" i="140"/>
  <c r="M71" i="140"/>
  <c r="M73" i="140"/>
  <c r="M75" i="140"/>
  <c r="M77" i="140"/>
  <c r="M58" i="140"/>
  <c r="M56" i="140"/>
  <c r="M54" i="140"/>
  <c r="M52" i="140"/>
  <c r="M8" i="139"/>
  <c r="M14" i="139"/>
  <c r="M59" i="139"/>
  <c r="M61" i="139"/>
  <c r="M63" i="139"/>
  <c r="M65" i="139"/>
  <c r="M67" i="139"/>
  <c r="M69" i="139"/>
  <c r="M71" i="139"/>
  <c r="M73" i="139"/>
  <c r="M75" i="139"/>
  <c r="M77" i="139"/>
  <c r="M80" i="139"/>
  <c r="M8" i="138"/>
  <c r="M10" i="138"/>
  <c r="M12" i="138"/>
  <c r="M14" i="138"/>
  <c r="M16" i="138"/>
  <c r="M18" i="138"/>
  <c r="M20" i="138"/>
  <c r="M22" i="138"/>
  <c r="M24" i="138"/>
  <c r="M26" i="138"/>
  <c r="M28" i="138"/>
  <c r="M30" i="138"/>
  <c r="M32" i="138"/>
  <c r="M34" i="138"/>
  <c r="M36" i="138"/>
  <c r="M38" i="138"/>
  <c r="M40" i="138"/>
  <c r="M42" i="138"/>
  <c r="M44" i="138"/>
  <c r="M46" i="138"/>
  <c r="M50" i="138"/>
  <c r="M61" i="138"/>
  <c r="M63" i="138"/>
  <c r="M65" i="138"/>
  <c r="M67" i="138"/>
  <c r="M69" i="138"/>
  <c r="M71" i="138"/>
  <c r="M73" i="138"/>
  <c r="M75" i="138"/>
  <c r="M77" i="138"/>
  <c r="M58" i="138"/>
  <c r="M56" i="138"/>
  <c r="M54" i="138"/>
  <c r="M52" i="138"/>
  <c r="M8" i="137"/>
  <c r="M10" i="137"/>
  <c r="M12" i="137"/>
  <c r="M14" i="137"/>
  <c r="M16" i="137"/>
  <c r="M18" i="137"/>
  <c r="M20" i="137"/>
  <c r="M22" i="137"/>
  <c r="M24" i="137"/>
  <c r="M26" i="137"/>
  <c r="M28" i="137"/>
  <c r="M30" i="137"/>
  <c r="M32" i="137"/>
  <c r="M34" i="137"/>
  <c r="M36" i="137"/>
  <c r="M38" i="137"/>
  <c r="M40" i="137"/>
  <c r="M42" i="137"/>
  <c r="M59" i="137" s="1"/>
  <c r="M80" i="137" s="1"/>
  <c r="M44" i="137"/>
  <c r="M46" i="137"/>
  <c r="M48" i="137"/>
  <c r="M50" i="137"/>
  <c r="M61" i="137"/>
  <c r="M63" i="137"/>
  <c r="M65" i="137"/>
  <c r="M67" i="137"/>
  <c r="M69" i="137"/>
  <c r="M71" i="137"/>
  <c r="M73" i="137"/>
  <c r="M75" i="137"/>
  <c r="M77" i="137"/>
  <c r="M58" i="137"/>
  <c r="M56" i="137"/>
  <c r="M54" i="137"/>
  <c r="M52" i="137"/>
  <c r="M8" i="136"/>
  <c r="M10" i="136"/>
  <c r="M12" i="136"/>
  <c r="M14" i="136"/>
  <c r="M16" i="136"/>
  <c r="M18" i="136"/>
  <c r="M20" i="136"/>
  <c r="M22" i="136"/>
  <c r="M24" i="136"/>
  <c r="M26" i="136"/>
  <c r="M28" i="136"/>
  <c r="M30" i="136"/>
  <c r="M32" i="136"/>
  <c r="M34" i="136"/>
  <c r="M36" i="136"/>
  <c r="M38" i="136"/>
  <c r="M40" i="136"/>
  <c r="M42" i="136"/>
  <c r="M46" i="136"/>
  <c r="M48" i="136"/>
  <c r="M50" i="136"/>
  <c r="M61" i="136"/>
  <c r="M63" i="136"/>
  <c r="M65" i="136"/>
  <c r="M67" i="136"/>
  <c r="M69" i="136"/>
  <c r="M71" i="136"/>
  <c r="M73" i="136"/>
  <c r="M75" i="136"/>
  <c r="M77" i="136"/>
  <c r="M58" i="136"/>
  <c r="M56" i="136"/>
  <c r="M54" i="136"/>
  <c r="M52" i="136"/>
  <c r="M8" i="135"/>
  <c r="M10" i="135"/>
  <c r="M12" i="135"/>
  <c r="M14" i="135"/>
  <c r="M16" i="135"/>
  <c r="M18" i="135"/>
  <c r="M20" i="135"/>
  <c r="M22" i="135"/>
  <c r="M24" i="135"/>
  <c r="M26" i="135"/>
  <c r="M28" i="135"/>
  <c r="M30" i="135"/>
  <c r="M32" i="135"/>
  <c r="M34" i="135"/>
  <c r="M36" i="135"/>
  <c r="M38" i="135"/>
  <c r="M40" i="135"/>
  <c r="M42" i="135"/>
  <c r="M44" i="135"/>
  <c r="M46" i="135"/>
  <c r="M48" i="135"/>
  <c r="M50" i="135"/>
  <c r="M61" i="135"/>
  <c r="M63" i="135"/>
  <c r="M65" i="135"/>
  <c r="M67" i="135"/>
  <c r="M69" i="135"/>
  <c r="M71" i="135"/>
  <c r="M73" i="135"/>
  <c r="M75" i="135"/>
  <c r="M77" i="135"/>
  <c r="M58" i="135"/>
  <c r="M56" i="135"/>
  <c r="M54" i="135"/>
  <c r="M52" i="135"/>
  <c r="M8" i="134"/>
  <c r="M10" i="134"/>
  <c r="M12" i="134"/>
  <c r="M14" i="134"/>
  <c r="M16" i="134"/>
  <c r="M18" i="134"/>
  <c r="M22" i="134"/>
  <c r="M24" i="134"/>
  <c r="M26" i="134"/>
  <c r="M28" i="134"/>
  <c r="M30" i="134"/>
  <c r="M32" i="134"/>
  <c r="M34" i="134"/>
  <c r="M36" i="134"/>
  <c r="M38" i="134"/>
  <c r="M40" i="134"/>
  <c r="M42" i="134"/>
  <c r="M44" i="134"/>
  <c r="M46" i="134"/>
  <c r="M48" i="134"/>
  <c r="M50" i="134"/>
  <c r="M61" i="134"/>
  <c r="M63" i="134"/>
  <c r="M65" i="134"/>
  <c r="M67" i="134"/>
  <c r="M69" i="134"/>
  <c r="M71" i="134"/>
  <c r="M73" i="134"/>
  <c r="M75" i="134"/>
  <c r="M77" i="134"/>
  <c r="M58" i="134"/>
  <c r="M56" i="134"/>
  <c r="M54" i="134"/>
  <c r="M52" i="134"/>
  <c r="M8" i="133"/>
  <c r="M10" i="133"/>
  <c r="M12" i="133"/>
  <c r="M14" i="133"/>
  <c r="M16" i="133"/>
  <c r="M18" i="133"/>
  <c r="M20" i="133"/>
  <c r="M22" i="133"/>
  <c r="M24" i="133"/>
  <c r="M26" i="133"/>
  <c r="M28" i="133"/>
  <c r="M30" i="133"/>
  <c r="M32" i="133"/>
  <c r="M34" i="133"/>
  <c r="M36" i="133"/>
  <c r="M38" i="133"/>
  <c r="M40" i="133"/>
  <c r="M42" i="133"/>
  <c r="M44" i="133"/>
  <c r="M46" i="133"/>
  <c r="M48" i="133"/>
  <c r="M50" i="133"/>
  <c r="M61" i="133"/>
  <c r="M63" i="133"/>
  <c r="M65" i="133"/>
  <c r="M67" i="133"/>
  <c r="M69" i="133"/>
  <c r="M71" i="133"/>
  <c r="M73" i="133"/>
  <c r="M75" i="133"/>
  <c r="M77" i="133"/>
  <c r="M58" i="133"/>
  <c r="M56" i="133"/>
  <c r="M54" i="133"/>
  <c r="M52" i="133"/>
  <c r="M8" i="132"/>
  <c r="M10" i="132"/>
  <c r="M12" i="132"/>
  <c r="M14" i="132"/>
  <c r="M16" i="132"/>
  <c r="M18" i="132"/>
  <c r="M20" i="132"/>
  <c r="M22" i="132"/>
  <c r="M24" i="132"/>
  <c r="M26" i="132"/>
  <c r="M28" i="132"/>
  <c r="M30" i="132"/>
  <c r="M32" i="132"/>
  <c r="M34" i="132"/>
  <c r="M36" i="132"/>
  <c r="M38" i="132"/>
  <c r="M40" i="132"/>
  <c r="M42" i="132"/>
  <c r="M44" i="132"/>
  <c r="M46" i="132"/>
  <c r="M48" i="132"/>
  <c r="M50" i="132"/>
  <c r="M59" i="132"/>
  <c r="M80" i="132" s="1"/>
  <c r="M61" i="132"/>
  <c r="M63" i="132"/>
  <c r="M65" i="132"/>
  <c r="M67" i="132"/>
  <c r="M69" i="132"/>
  <c r="M71" i="132"/>
  <c r="M73" i="132"/>
  <c r="M75" i="132"/>
  <c r="M77" i="132"/>
  <c r="M58" i="132"/>
  <c r="M56" i="132"/>
  <c r="M54" i="132"/>
  <c r="M52" i="132"/>
  <c r="M8" i="131"/>
  <c r="M10" i="131"/>
  <c r="M12" i="131"/>
  <c r="M14" i="131"/>
  <c r="M16" i="131"/>
  <c r="M18" i="131"/>
  <c r="M20" i="131"/>
  <c r="M22" i="131"/>
  <c r="M24" i="131"/>
  <c r="M26" i="131"/>
  <c r="M28" i="131"/>
  <c r="M30" i="131"/>
  <c r="M32" i="131"/>
  <c r="M34" i="131"/>
  <c r="M36" i="131"/>
  <c r="M38" i="131"/>
  <c r="M40" i="131"/>
  <c r="M42" i="131"/>
  <c r="M44" i="131"/>
  <c r="M46" i="131"/>
  <c r="M48" i="131"/>
  <c r="M50" i="131"/>
  <c r="M59" i="131"/>
  <c r="M80" i="131" s="1"/>
  <c r="M61" i="131"/>
  <c r="M63" i="131"/>
  <c r="M65" i="131"/>
  <c r="M67" i="131"/>
  <c r="M69" i="131"/>
  <c r="M71" i="131"/>
  <c r="M73" i="131"/>
  <c r="M75" i="131"/>
  <c r="M77" i="131"/>
  <c r="M58" i="131"/>
  <c r="M56" i="131"/>
  <c r="M54" i="131"/>
  <c r="M52" i="131"/>
  <c r="M8" i="130"/>
  <c r="M10" i="130"/>
  <c r="M12" i="130"/>
  <c r="M14" i="130"/>
  <c r="M16" i="130"/>
  <c r="M18" i="130"/>
  <c r="M20" i="130"/>
  <c r="M22" i="130"/>
  <c r="M24" i="130"/>
  <c r="M26" i="130"/>
  <c r="M28" i="130"/>
  <c r="M30" i="130"/>
  <c r="M32" i="130"/>
  <c r="M34" i="130"/>
  <c r="M38" i="130"/>
  <c r="M40" i="130"/>
  <c r="M42" i="130"/>
  <c r="M59" i="130" s="1"/>
  <c r="M80" i="130" s="1"/>
  <c r="M44" i="130"/>
  <c r="M46" i="130"/>
  <c r="M48" i="130"/>
  <c r="M50" i="130"/>
  <c r="M61" i="130"/>
  <c r="M63" i="130"/>
  <c r="M65" i="130"/>
  <c r="M67" i="130"/>
  <c r="M69" i="130"/>
  <c r="M71" i="130"/>
  <c r="M73" i="130"/>
  <c r="M75" i="130"/>
  <c r="M77" i="130"/>
  <c r="M58" i="130"/>
  <c r="M56" i="130"/>
  <c r="M54" i="130"/>
  <c r="M52" i="130"/>
  <c r="M8" i="129"/>
  <c r="M10" i="129"/>
  <c r="M12" i="129"/>
  <c r="M14" i="129"/>
  <c r="M16" i="129"/>
  <c r="M18" i="129"/>
  <c r="M20" i="129"/>
  <c r="M22" i="129"/>
  <c r="M24" i="129"/>
  <c r="M26" i="129"/>
  <c r="M28" i="129"/>
  <c r="M30" i="129"/>
  <c r="M32" i="129"/>
  <c r="M34" i="129"/>
  <c r="M36" i="129"/>
  <c r="M38" i="129"/>
  <c r="M40" i="129"/>
  <c r="M42" i="129"/>
  <c r="M44" i="129"/>
  <c r="M46" i="129"/>
  <c r="M48" i="129"/>
  <c r="M50" i="129"/>
  <c r="M61" i="129"/>
  <c r="M63" i="129"/>
  <c r="M65" i="129"/>
  <c r="M67" i="129"/>
  <c r="M69" i="129"/>
  <c r="M71" i="129"/>
  <c r="M73" i="129"/>
  <c r="M75" i="129"/>
  <c r="M77" i="129"/>
  <c r="M58" i="129"/>
  <c r="M56" i="129"/>
  <c r="M54" i="129"/>
  <c r="M52" i="129"/>
  <c r="M8" i="128"/>
  <c r="M10" i="128"/>
  <c r="M12" i="128"/>
  <c r="M14" i="128"/>
  <c r="M16" i="128"/>
  <c r="M18" i="128"/>
  <c r="M20" i="128"/>
  <c r="M22" i="128"/>
  <c r="M24" i="128"/>
  <c r="M26" i="128"/>
  <c r="M28" i="128"/>
  <c r="M30" i="128"/>
  <c r="M32" i="128"/>
  <c r="M34" i="128"/>
  <c r="M36" i="128"/>
  <c r="M38" i="128"/>
  <c r="M40" i="128"/>
  <c r="M42" i="128"/>
  <c r="M44" i="128"/>
  <c r="M46" i="128"/>
  <c r="M48" i="128"/>
  <c r="M50" i="128"/>
  <c r="M61" i="128"/>
  <c r="M63" i="128"/>
  <c r="M65" i="128"/>
  <c r="M67" i="128"/>
  <c r="M69" i="128"/>
  <c r="M71" i="128"/>
  <c r="M73" i="128"/>
  <c r="M75" i="128"/>
  <c r="M77" i="128"/>
  <c r="M58" i="128"/>
  <c r="M56" i="128"/>
  <c r="M54" i="128"/>
  <c r="M52" i="128"/>
  <c r="M8" i="127"/>
  <c r="M10" i="127"/>
  <c r="M12" i="127"/>
  <c r="M14" i="127"/>
  <c r="M16" i="127"/>
  <c r="M18" i="127"/>
  <c r="M20" i="127"/>
  <c r="M22" i="127"/>
  <c r="M24" i="127"/>
  <c r="M26" i="127"/>
  <c r="M28" i="127"/>
  <c r="M30" i="127"/>
  <c r="M32" i="127"/>
  <c r="M34" i="127"/>
  <c r="M36" i="127"/>
  <c r="M40" i="127"/>
  <c r="M42" i="127"/>
  <c r="M44" i="127"/>
  <c r="M46" i="127"/>
  <c r="M48" i="127"/>
  <c r="M50" i="127"/>
  <c r="M59" i="127"/>
  <c r="M80" i="127" s="1"/>
  <c r="M61" i="127"/>
  <c r="M63" i="127"/>
  <c r="M65" i="127"/>
  <c r="M67" i="127"/>
  <c r="M69" i="127"/>
  <c r="M71" i="127"/>
  <c r="M73" i="127"/>
  <c r="M75" i="127"/>
  <c r="M77" i="127"/>
  <c r="M58" i="127"/>
  <c r="M56" i="127"/>
  <c r="M54" i="127"/>
  <c r="M52" i="127"/>
  <c r="M8" i="126"/>
  <c r="M10" i="126"/>
  <c r="M12" i="126"/>
  <c r="M14" i="126"/>
  <c r="M16" i="126"/>
  <c r="M18" i="126"/>
  <c r="M20" i="126"/>
  <c r="M22" i="126"/>
  <c r="M24" i="126"/>
  <c r="M26" i="126"/>
  <c r="M28" i="126"/>
  <c r="M30" i="126"/>
  <c r="M32" i="126"/>
  <c r="M34" i="126"/>
  <c r="M36" i="126"/>
  <c r="M38" i="126"/>
  <c r="M40" i="126"/>
  <c r="M42" i="126"/>
  <c r="M44" i="126"/>
  <c r="M46" i="126"/>
  <c r="M48" i="126"/>
  <c r="M50" i="126"/>
  <c r="M59" i="126"/>
  <c r="M80" i="126" s="1"/>
  <c r="M61" i="126"/>
  <c r="M63" i="126"/>
  <c r="M65" i="126"/>
  <c r="M67" i="126"/>
  <c r="M69" i="126"/>
  <c r="M71" i="126"/>
  <c r="M73" i="126"/>
  <c r="M75" i="126"/>
  <c r="M77" i="126"/>
  <c r="M58" i="126"/>
  <c r="M56" i="126"/>
  <c r="M54" i="126"/>
  <c r="M52" i="126"/>
  <c r="M8" i="125"/>
  <c r="M10" i="125"/>
  <c r="M12" i="125"/>
  <c r="M14" i="125"/>
  <c r="M16" i="125"/>
  <c r="M18" i="125"/>
  <c r="M20" i="125"/>
  <c r="M22" i="125"/>
  <c r="M24" i="125"/>
  <c r="M26" i="125"/>
  <c r="M28" i="125"/>
  <c r="M30" i="125"/>
  <c r="M32" i="125"/>
  <c r="M34" i="125"/>
  <c r="M36" i="125"/>
  <c r="M38" i="125"/>
  <c r="M40" i="125"/>
  <c r="M42" i="125"/>
  <c r="M44" i="125"/>
  <c r="M46" i="125"/>
  <c r="M48" i="125"/>
  <c r="M50" i="125"/>
  <c r="M59" i="125"/>
  <c r="M80" i="125" s="1"/>
  <c r="M61" i="125"/>
  <c r="M63" i="125"/>
  <c r="M65" i="125"/>
  <c r="M67" i="125"/>
  <c r="M69" i="125"/>
  <c r="M71" i="125"/>
  <c r="M73" i="125"/>
  <c r="M75" i="125"/>
  <c r="M77" i="125"/>
  <c r="M58" i="125"/>
  <c r="M56" i="125"/>
  <c r="M54" i="125"/>
  <c r="M52" i="125"/>
  <c r="M8" i="124"/>
  <c r="M10" i="124"/>
  <c r="M12" i="124"/>
  <c r="M14" i="124"/>
  <c r="M16" i="124"/>
  <c r="M18" i="124"/>
  <c r="M20" i="124"/>
  <c r="M22" i="124"/>
  <c r="M24" i="124"/>
  <c r="M26" i="124"/>
  <c r="M28" i="124"/>
  <c r="M30" i="124"/>
  <c r="M32" i="124"/>
  <c r="M34" i="124"/>
  <c r="M36" i="124"/>
  <c r="M38" i="124"/>
  <c r="M40" i="124"/>
  <c r="M42" i="124"/>
  <c r="M44" i="124"/>
  <c r="M46" i="124"/>
  <c r="M48" i="124"/>
  <c r="M50" i="124"/>
  <c r="M61" i="124"/>
  <c r="M63" i="124"/>
  <c r="M65" i="124"/>
  <c r="M67" i="124"/>
  <c r="M69" i="124"/>
  <c r="M71" i="124"/>
  <c r="M73" i="124"/>
  <c r="M75" i="124"/>
  <c r="M77" i="124"/>
  <c r="M58" i="124"/>
  <c r="M56" i="124"/>
  <c r="M54" i="124"/>
  <c r="M52" i="124"/>
  <c r="M8" i="123"/>
  <c r="M10" i="123"/>
  <c r="M12" i="123"/>
  <c r="M14" i="123"/>
  <c r="M16" i="123"/>
  <c r="M18" i="123"/>
  <c r="M20" i="123"/>
  <c r="M22" i="123"/>
  <c r="M24" i="123"/>
  <c r="M26" i="123"/>
  <c r="M28" i="123"/>
  <c r="M30" i="123"/>
  <c r="M32" i="123"/>
  <c r="M34" i="123"/>
  <c r="M36" i="123"/>
  <c r="M38" i="123"/>
  <c r="M40" i="123"/>
  <c r="M42" i="123"/>
  <c r="M44" i="123"/>
  <c r="M46" i="123"/>
  <c r="M48" i="123"/>
  <c r="M50" i="123"/>
  <c r="M61" i="123"/>
  <c r="M63" i="123"/>
  <c r="M65" i="123"/>
  <c r="M67" i="123"/>
  <c r="M69" i="123"/>
  <c r="M71" i="123"/>
  <c r="M73" i="123"/>
  <c r="M75" i="123"/>
  <c r="M77" i="123"/>
  <c r="M58" i="123"/>
  <c r="M56" i="123"/>
  <c r="M54" i="123"/>
  <c r="M52" i="123"/>
  <c r="M8" i="122"/>
  <c r="M10" i="122"/>
  <c r="M12" i="122"/>
  <c r="M14" i="122"/>
  <c r="M16" i="122"/>
  <c r="M18" i="122"/>
  <c r="M20" i="122"/>
  <c r="M24" i="122"/>
  <c r="M26" i="122"/>
  <c r="M28" i="122"/>
  <c r="M30" i="122"/>
  <c r="M32" i="122"/>
  <c r="M34" i="122"/>
  <c r="M36" i="122"/>
  <c r="M38" i="122"/>
  <c r="M40" i="122"/>
  <c r="M42" i="122"/>
  <c r="M44" i="122"/>
  <c r="M46" i="122"/>
  <c r="M48" i="122"/>
  <c r="M50" i="122"/>
  <c r="M61" i="122"/>
  <c r="M63" i="122"/>
  <c r="M65" i="122"/>
  <c r="M67" i="122"/>
  <c r="M69" i="122"/>
  <c r="M71" i="122"/>
  <c r="M73" i="122"/>
  <c r="M75" i="122"/>
  <c r="M77" i="122"/>
  <c r="M58" i="122"/>
  <c r="M56" i="122"/>
  <c r="M54" i="122"/>
  <c r="M52" i="122"/>
  <c r="M8" i="121"/>
  <c r="M10" i="121"/>
  <c r="M12" i="121"/>
  <c r="M14" i="121"/>
  <c r="M16" i="121"/>
  <c r="M18" i="121"/>
  <c r="M20" i="121"/>
  <c r="M22" i="121"/>
  <c r="M24" i="121"/>
  <c r="M26" i="121"/>
  <c r="M28" i="121"/>
  <c r="M32" i="121"/>
  <c r="M34" i="121"/>
  <c r="M36" i="121"/>
  <c r="M38" i="121"/>
  <c r="M40" i="121"/>
  <c r="M42" i="121"/>
  <c r="M44" i="121"/>
  <c r="M46" i="121"/>
  <c r="M48" i="121"/>
  <c r="M50" i="121"/>
  <c r="M61" i="121"/>
  <c r="M63" i="121"/>
  <c r="M65" i="121"/>
  <c r="M67" i="121"/>
  <c r="M69" i="121"/>
  <c r="M71" i="121"/>
  <c r="M73" i="121"/>
  <c r="M75" i="121"/>
  <c r="M77" i="121"/>
  <c r="M58" i="121"/>
  <c r="M56" i="121"/>
  <c r="M54" i="121"/>
  <c r="M52" i="121"/>
  <c r="M10" i="120"/>
  <c r="M12" i="120"/>
  <c r="M14" i="120"/>
  <c r="M16" i="120"/>
  <c r="M18" i="120"/>
  <c r="M20" i="120"/>
  <c r="M22" i="120"/>
  <c r="M24" i="120"/>
  <c r="M26" i="120"/>
  <c r="M28" i="120"/>
  <c r="M30" i="120"/>
  <c r="M32" i="120"/>
  <c r="M34" i="120"/>
  <c r="M36" i="120"/>
  <c r="M38" i="120"/>
  <c r="M40" i="120"/>
  <c r="M42" i="120"/>
  <c r="M44" i="120"/>
  <c r="M46" i="120"/>
  <c r="M48" i="120"/>
  <c r="M50" i="120"/>
  <c r="M61" i="120"/>
  <c r="M63" i="120"/>
  <c r="M65" i="120"/>
  <c r="M67" i="120"/>
  <c r="M69" i="120"/>
  <c r="M71" i="120"/>
  <c r="M73" i="120"/>
  <c r="M75" i="120"/>
  <c r="M77" i="120"/>
  <c r="M58" i="120"/>
  <c r="M56" i="120"/>
  <c r="M54" i="120"/>
  <c r="M52" i="120"/>
  <c r="M8" i="119"/>
  <c r="M10" i="119"/>
  <c r="M12" i="119"/>
  <c r="M14" i="119"/>
  <c r="M16" i="119"/>
  <c r="M18" i="119"/>
  <c r="M20" i="119"/>
  <c r="M22" i="119"/>
  <c r="M24" i="119"/>
  <c r="M26" i="119"/>
  <c r="M28" i="119"/>
  <c r="M30" i="119"/>
  <c r="M32" i="119"/>
  <c r="M34" i="119"/>
  <c r="M36" i="119"/>
  <c r="M38" i="119"/>
  <c r="M40" i="119"/>
  <c r="M42" i="119"/>
  <c r="M44" i="119"/>
  <c r="M46" i="119"/>
  <c r="M48" i="119"/>
  <c r="M50" i="119"/>
  <c r="M61" i="119"/>
  <c r="M63" i="119"/>
  <c r="M65" i="119"/>
  <c r="M67" i="119"/>
  <c r="M69" i="119"/>
  <c r="M71" i="119"/>
  <c r="M73" i="119"/>
  <c r="M75" i="119"/>
  <c r="M77" i="119"/>
  <c r="M58" i="119"/>
  <c r="M56" i="119"/>
  <c r="M54" i="119"/>
  <c r="M52" i="119"/>
  <c r="M8" i="118"/>
  <c r="M10" i="118"/>
  <c r="M12" i="118"/>
  <c r="M14" i="118"/>
  <c r="M16" i="118"/>
  <c r="M18" i="118"/>
  <c r="M20" i="118"/>
  <c r="M22" i="118"/>
  <c r="M24" i="118"/>
  <c r="M26" i="118"/>
  <c r="M28" i="118"/>
  <c r="M30" i="118"/>
  <c r="M32" i="118"/>
  <c r="M34" i="118"/>
  <c r="M36" i="118"/>
  <c r="M38" i="118"/>
  <c r="M40" i="118"/>
  <c r="M42" i="118"/>
  <c r="M44" i="118"/>
  <c r="M46" i="118"/>
  <c r="M48" i="118"/>
  <c r="M50" i="118"/>
  <c r="M61" i="118"/>
  <c r="M63" i="118"/>
  <c r="M65" i="118"/>
  <c r="M67" i="118"/>
  <c r="M69" i="118"/>
  <c r="M71" i="118"/>
  <c r="M73" i="118"/>
  <c r="M75" i="118"/>
  <c r="M77" i="118"/>
  <c r="M58" i="118"/>
  <c r="M56" i="118"/>
  <c r="M54" i="118"/>
  <c r="M52" i="118"/>
  <c r="M8" i="117"/>
  <c r="M10" i="117"/>
  <c r="M12" i="117"/>
  <c r="M14" i="117"/>
  <c r="M16" i="117"/>
  <c r="M18" i="117"/>
  <c r="M20" i="117"/>
  <c r="M22" i="117"/>
  <c r="M24" i="117"/>
  <c r="M26" i="117"/>
  <c r="M28" i="117"/>
  <c r="M30" i="117"/>
  <c r="M32" i="117"/>
  <c r="M34" i="117"/>
  <c r="M36" i="117"/>
  <c r="M38" i="117"/>
  <c r="M40" i="117"/>
  <c r="M42" i="117"/>
  <c r="M44" i="117"/>
  <c r="M46" i="117"/>
  <c r="M48" i="117"/>
  <c r="M50" i="117"/>
  <c r="M61" i="117"/>
  <c r="M63" i="117"/>
  <c r="M65" i="117"/>
  <c r="M67" i="117"/>
  <c r="M69" i="117"/>
  <c r="M71" i="117"/>
  <c r="M73" i="117"/>
  <c r="M75" i="117"/>
  <c r="M77" i="117"/>
  <c r="M58" i="117"/>
  <c r="M56" i="117"/>
  <c r="M54" i="117"/>
  <c r="M52" i="117"/>
  <c r="M8" i="116"/>
  <c r="M10" i="116"/>
  <c r="M12" i="116"/>
  <c r="M14" i="116"/>
  <c r="M16" i="116"/>
  <c r="M18" i="116"/>
  <c r="M20" i="116"/>
  <c r="M22" i="116"/>
  <c r="M24" i="116"/>
  <c r="M26" i="116"/>
  <c r="M28" i="116"/>
  <c r="M30" i="116"/>
  <c r="M32" i="116"/>
  <c r="M34" i="116"/>
  <c r="M36" i="116"/>
  <c r="M38" i="116"/>
  <c r="M40" i="116"/>
  <c r="M42" i="116"/>
  <c r="M44" i="116"/>
  <c r="M46" i="116"/>
  <c r="M48" i="116"/>
  <c r="M50" i="116"/>
  <c r="M61" i="116"/>
  <c r="M63" i="116"/>
  <c r="M65" i="116"/>
  <c r="M67" i="116"/>
  <c r="M69" i="116"/>
  <c r="M71" i="116"/>
  <c r="M73" i="116"/>
  <c r="M75" i="116"/>
  <c r="M77" i="116"/>
  <c r="M58" i="116"/>
  <c r="M56" i="116"/>
  <c r="M54" i="116"/>
  <c r="M52" i="116"/>
  <c r="M8" i="115"/>
  <c r="M10" i="115"/>
  <c r="M12" i="115"/>
  <c r="M14" i="115"/>
  <c r="M16" i="115"/>
  <c r="M18" i="115"/>
  <c r="M20" i="115"/>
  <c r="M22" i="115"/>
  <c r="M24" i="115"/>
  <c r="M26" i="115"/>
  <c r="M28" i="115"/>
  <c r="M30" i="115"/>
  <c r="M32" i="115"/>
  <c r="M34" i="115"/>
  <c r="M36" i="115"/>
  <c r="M38" i="115"/>
  <c r="M40" i="115"/>
  <c r="M42" i="115"/>
  <c r="M44" i="115"/>
  <c r="M46" i="115"/>
  <c r="M48" i="115"/>
  <c r="M50" i="115"/>
  <c r="M61" i="115"/>
  <c r="M63" i="115"/>
  <c r="M65" i="115"/>
  <c r="M67" i="115"/>
  <c r="M69" i="115"/>
  <c r="M71" i="115"/>
  <c r="M73" i="115"/>
  <c r="M75" i="115"/>
  <c r="M77" i="115"/>
  <c r="M56" i="115"/>
  <c r="M54" i="115"/>
  <c r="M52" i="115"/>
  <c r="M8" i="114"/>
  <c r="M10" i="114"/>
  <c r="M12" i="114"/>
  <c r="M14" i="114"/>
  <c r="M16" i="114"/>
  <c r="M18" i="114"/>
  <c r="M20" i="114"/>
  <c r="M22" i="114"/>
  <c r="M24" i="114"/>
  <c r="M26" i="114"/>
  <c r="M28" i="114"/>
  <c r="M30" i="114"/>
  <c r="M32" i="114"/>
  <c r="M34" i="114"/>
  <c r="M36" i="114"/>
  <c r="M38" i="114"/>
  <c r="M40" i="114"/>
  <c r="M42" i="114"/>
  <c r="M44" i="114"/>
  <c r="M46" i="114"/>
  <c r="M48" i="114"/>
  <c r="M50" i="114"/>
  <c r="M61" i="114"/>
  <c r="M63" i="114"/>
  <c r="M65" i="114"/>
  <c r="M67" i="114"/>
  <c r="M69" i="114"/>
  <c r="M71" i="114"/>
  <c r="M73" i="114"/>
  <c r="M75" i="114"/>
  <c r="M77" i="114"/>
  <c r="M58" i="114"/>
  <c r="M56" i="114"/>
  <c r="M54" i="114"/>
  <c r="M52" i="114"/>
  <c r="M8" i="113"/>
  <c r="M10" i="113"/>
  <c r="M12" i="113"/>
  <c r="M14" i="113"/>
  <c r="M16" i="113"/>
  <c r="M18" i="113"/>
  <c r="M20" i="113"/>
  <c r="M59" i="113"/>
  <c r="M61" i="113"/>
  <c r="M63" i="113"/>
  <c r="M65" i="113"/>
  <c r="M67" i="113"/>
  <c r="M69" i="113"/>
  <c r="M71" i="113"/>
  <c r="M73" i="113"/>
  <c r="M75" i="113"/>
  <c r="M77" i="113"/>
  <c r="M80" i="113"/>
  <c r="M8" i="112"/>
  <c r="M10" i="112"/>
  <c r="M12" i="112"/>
  <c r="M14" i="112"/>
  <c r="M16" i="112"/>
  <c r="M18" i="112"/>
  <c r="M20" i="112"/>
  <c r="M22" i="112"/>
  <c r="M24" i="112"/>
  <c r="M26" i="112"/>
  <c r="M28" i="112"/>
  <c r="M30" i="112"/>
  <c r="M32" i="112"/>
  <c r="M34" i="112"/>
  <c r="M36" i="112"/>
  <c r="M38" i="112"/>
  <c r="M40" i="112"/>
  <c r="M42" i="112"/>
  <c r="M59" i="112" s="1"/>
  <c r="M80" i="112" s="1"/>
  <c r="M44" i="112"/>
  <c r="M46" i="112"/>
  <c r="M48" i="112"/>
  <c r="M50" i="112"/>
  <c r="M61" i="112"/>
  <c r="M63" i="112"/>
  <c r="M65" i="112"/>
  <c r="M67" i="112"/>
  <c r="M69" i="112"/>
  <c r="M71" i="112"/>
  <c r="M73" i="112"/>
  <c r="M75" i="112"/>
  <c r="M77" i="112"/>
  <c r="M58" i="112"/>
  <c r="M56" i="112"/>
  <c r="M54" i="112"/>
  <c r="M52" i="112"/>
  <c r="M8" i="111"/>
  <c r="M10" i="111"/>
  <c r="M12" i="111"/>
  <c r="M14" i="111"/>
  <c r="M16" i="111"/>
  <c r="M18" i="111"/>
  <c r="M20" i="111"/>
  <c r="M22" i="111"/>
  <c r="M24" i="111"/>
  <c r="M26" i="111"/>
  <c r="M28" i="111"/>
  <c r="M30" i="111"/>
  <c r="M32" i="111"/>
  <c r="M34" i="111"/>
  <c r="M36" i="111"/>
  <c r="M38" i="111"/>
  <c r="M40" i="111"/>
  <c r="M42" i="111"/>
  <c r="M44" i="111"/>
  <c r="M46" i="111"/>
  <c r="M48" i="111"/>
  <c r="M50" i="111"/>
  <c r="M61" i="111"/>
  <c r="M63" i="111"/>
  <c r="M65" i="111"/>
  <c r="M67" i="111"/>
  <c r="M69" i="111"/>
  <c r="M71" i="111"/>
  <c r="M73" i="111"/>
  <c r="M75" i="111"/>
  <c r="M77" i="111"/>
  <c r="M58" i="111"/>
  <c r="M56" i="111"/>
  <c r="M54" i="111"/>
  <c r="M52" i="111"/>
  <c r="M8" i="110"/>
  <c r="M10" i="110"/>
  <c r="M12" i="110"/>
  <c r="M14" i="110"/>
  <c r="M16" i="110"/>
  <c r="M18" i="110"/>
  <c r="M20" i="110"/>
  <c r="M22" i="110"/>
  <c r="M24" i="110"/>
  <c r="M26" i="110"/>
  <c r="M28" i="110"/>
  <c r="M30" i="110"/>
  <c r="M32" i="110"/>
  <c r="M34" i="110"/>
  <c r="M36" i="110"/>
  <c r="M38" i="110"/>
  <c r="M40" i="110"/>
  <c r="M42" i="110"/>
  <c r="M44" i="110"/>
  <c r="M46" i="110"/>
  <c r="M48" i="110"/>
  <c r="M50" i="110"/>
  <c r="M61" i="110"/>
  <c r="M63" i="110"/>
  <c r="M65" i="110"/>
  <c r="M67" i="110"/>
  <c r="M69" i="110"/>
  <c r="M71" i="110"/>
  <c r="M73" i="110"/>
  <c r="M75" i="110"/>
  <c r="M77" i="110"/>
  <c r="M58" i="110"/>
  <c r="M56" i="110"/>
  <c r="M54" i="110"/>
  <c r="M52" i="110"/>
  <c r="M8" i="109"/>
  <c r="M10" i="109"/>
  <c r="M12" i="109"/>
  <c r="M14" i="109"/>
  <c r="M16" i="109"/>
  <c r="M18" i="109"/>
  <c r="M20" i="109"/>
  <c r="M22" i="109"/>
  <c r="M24" i="109"/>
  <c r="M26" i="109"/>
  <c r="M28" i="109"/>
  <c r="M30" i="109"/>
  <c r="M32" i="109"/>
  <c r="M34" i="109"/>
  <c r="M36" i="109"/>
  <c r="M38" i="109"/>
  <c r="M40" i="109"/>
  <c r="M42" i="109"/>
  <c r="M59" i="109" s="1"/>
  <c r="M80" i="109" s="1"/>
  <c r="M44" i="109"/>
  <c r="M46" i="109"/>
  <c r="M48" i="109"/>
  <c r="M50" i="109"/>
  <c r="M61" i="109"/>
  <c r="M63" i="109"/>
  <c r="M65" i="109"/>
  <c r="M67" i="109"/>
  <c r="M69" i="109"/>
  <c r="M71" i="109"/>
  <c r="M73" i="109"/>
  <c r="M75" i="109"/>
  <c r="M77" i="109"/>
  <c r="M58" i="109"/>
  <c r="M56" i="109"/>
  <c r="M54" i="109"/>
  <c r="M52" i="109"/>
  <c r="M8" i="108"/>
  <c r="M10" i="108"/>
  <c r="M12" i="108"/>
  <c r="M14" i="108"/>
  <c r="M16" i="108"/>
  <c r="M18" i="108"/>
  <c r="M20" i="108"/>
  <c r="M22" i="108"/>
  <c r="M24" i="108"/>
  <c r="M26" i="108"/>
  <c r="M28" i="108"/>
  <c r="M30" i="108"/>
  <c r="M32" i="108"/>
  <c r="M34" i="108"/>
  <c r="M36" i="108"/>
  <c r="M38" i="108"/>
  <c r="M40" i="108"/>
  <c r="M42" i="108"/>
  <c r="M46" i="108"/>
  <c r="M48" i="108"/>
  <c r="M50" i="108"/>
  <c r="M59" i="108"/>
  <c r="M80" i="108" s="1"/>
  <c r="M61" i="108"/>
  <c r="M63" i="108"/>
  <c r="M65" i="108"/>
  <c r="M67" i="108"/>
  <c r="M69" i="108"/>
  <c r="M71" i="108"/>
  <c r="M73" i="108"/>
  <c r="M75" i="108"/>
  <c r="M77" i="108"/>
  <c r="M58" i="108"/>
  <c r="M56" i="108"/>
  <c r="M54" i="108"/>
  <c r="M52" i="108"/>
  <c r="M8" i="107"/>
  <c r="M10" i="107"/>
  <c r="M12" i="107"/>
  <c r="M14" i="107"/>
  <c r="M16" i="107"/>
  <c r="M18" i="107"/>
  <c r="M20" i="107"/>
  <c r="M22" i="107"/>
  <c r="M24" i="107"/>
  <c r="M26" i="107"/>
  <c r="M28" i="107"/>
  <c r="M30" i="107"/>
  <c r="M32" i="107"/>
  <c r="M34" i="107"/>
  <c r="M36" i="107"/>
  <c r="M38" i="107"/>
  <c r="M40" i="107"/>
  <c r="M42" i="107"/>
  <c r="M44" i="107"/>
  <c r="M46" i="107"/>
  <c r="M48" i="107"/>
  <c r="M50" i="107"/>
  <c r="M61" i="107"/>
  <c r="M63" i="107"/>
  <c r="M65" i="107"/>
  <c r="M67" i="107"/>
  <c r="M69" i="107"/>
  <c r="M71" i="107"/>
  <c r="M73" i="107"/>
  <c r="M75" i="107"/>
  <c r="M77" i="107"/>
  <c r="M58" i="107"/>
  <c r="M56" i="107"/>
  <c r="M54" i="107"/>
  <c r="M52" i="107"/>
  <c r="M8" i="106"/>
  <c r="M10" i="106"/>
  <c r="M12" i="106"/>
  <c r="M14" i="106"/>
  <c r="M16" i="106"/>
  <c r="M18" i="106"/>
  <c r="M20" i="106"/>
  <c r="M22" i="106"/>
  <c r="M24" i="106"/>
  <c r="M26" i="106"/>
  <c r="M28" i="106"/>
  <c r="M30" i="106"/>
  <c r="M32" i="106"/>
  <c r="M34" i="106"/>
  <c r="M36" i="106"/>
  <c r="M38" i="106"/>
  <c r="M40" i="106"/>
  <c r="M42" i="106"/>
  <c r="M44" i="106"/>
  <c r="M46" i="106"/>
  <c r="M48" i="106"/>
  <c r="M50" i="106"/>
  <c r="M61" i="106"/>
  <c r="M63" i="106"/>
  <c r="M65" i="106"/>
  <c r="M67" i="106"/>
  <c r="M69" i="106"/>
  <c r="M71" i="106"/>
  <c r="M73" i="106"/>
  <c r="M75" i="106"/>
  <c r="M77" i="106"/>
  <c r="M58" i="106"/>
  <c r="M56" i="106"/>
  <c r="M54" i="106"/>
  <c r="M52" i="106"/>
  <c r="M8" i="105"/>
  <c r="M10" i="105"/>
  <c r="M12" i="105"/>
  <c r="M14" i="105"/>
  <c r="M16" i="105"/>
  <c r="M18" i="105"/>
  <c r="M20" i="105"/>
  <c r="M22" i="105"/>
  <c r="M24" i="105"/>
  <c r="M26" i="105"/>
  <c r="M28" i="105"/>
  <c r="M32" i="105"/>
  <c r="M34" i="105"/>
  <c r="M36" i="105"/>
  <c r="M38" i="105"/>
  <c r="M40" i="105"/>
  <c r="M42" i="105"/>
  <c r="M44" i="105"/>
  <c r="M46" i="105"/>
  <c r="M48" i="105"/>
  <c r="M50" i="105"/>
  <c r="M61" i="105"/>
  <c r="M63" i="105"/>
  <c r="M65" i="105"/>
  <c r="M67" i="105"/>
  <c r="M69" i="105"/>
  <c r="M71" i="105"/>
  <c r="M73" i="105"/>
  <c r="M75" i="105"/>
  <c r="M77" i="105"/>
  <c r="M58" i="105"/>
  <c r="M54" i="105"/>
  <c r="M52" i="105"/>
  <c r="M8" i="104"/>
  <c r="M10" i="104"/>
  <c r="M12" i="104"/>
  <c r="M14" i="104"/>
  <c r="M16" i="104"/>
  <c r="M18" i="104"/>
  <c r="M20" i="104"/>
  <c r="M22" i="104"/>
  <c r="M24" i="104"/>
  <c r="M26" i="104"/>
  <c r="M28" i="104"/>
  <c r="M30" i="104"/>
  <c r="M32" i="104"/>
  <c r="M34" i="104"/>
  <c r="M36" i="104"/>
  <c r="M38" i="104"/>
  <c r="M40" i="104"/>
  <c r="M42" i="104"/>
  <c r="M44" i="104"/>
  <c r="M46" i="104"/>
  <c r="M48" i="104"/>
  <c r="M50" i="104"/>
  <c r="M61" i="104"/>
  <c r="M63" i="104"/>
  <c r="M65" i="104"/>
  <c r="M67" i="104"/>
  <c r="M69" i="104"/>
  <c r="M71" i="104"/>
  <c r="M73" i="104"/>
  <c r="M75" i="104"/>
  <c r="M77" i="104"/>
  <c r="M58" i="104"/>
  <c r="M56" i="104"/>
  <c r="M54" i="104"/>
  <c r="M52" i="104"/>
  <c r="M8" i="103"/>
  <c r="M10" i="103"/>
  <c r="M12" i="103"/>
  <c r="M14" i="103"/>
  <c r="M16" i="103"/>
  <c r="M18" i="103"/>
  <c r="M20" i="103"/>
  <c r="M22" i="103"/>
  <c r="M24" i="103"/>
  <c r="M26" i="103"/>
  <c r="M28" i="103"/>
  <c r="M30" i="103"/>
  <c r="M32" i="103"/>
  <c r="M34" i="103"/>
  <c r="M36" i="103"/>
  <c r="M38" i="103"/>
  <c r="M40" i="103"/>
  <c r="M42" i="103"/>
  <c r="M44" i="103"/>
  <c r="M46" i="103"/>
  <c r="M48" i="103"/>
  <c r="M50" i="103"/>
  <c r="M61" i="103"/>
  <c r="M63" i="103"/>
  <c r="M65" i="103"/>
  <c r="M67" i="103"/>
  <c r="M69" i="103"/>
  <c r="M71" i="103"/>
  <c r="M73" i="103"/>
  <c r="M75" i="103"/>
  <c r="M77" i="103"/>
  <c r="M58" i="103"/>
  <c r="M56" i="103"/>
  <c r="M54" i="103"/>
  <c r="M52" i="103"/>
  <c r="M8" i="102"/>
  <c r="M10" i="102"/>
  <c r="M12" i="102"/>
  <c r="M14" i="102"/>
  <c r="M16" i="102"/>
  <c r="M18" i="102"/>
  <c r="M20" i="102"/>
  <c r="M22" i="102"/>
  <c r="M24" i="102"/>
  <c r="M26" i="102"/>
  <c r="M28" i="102"/>
  <c r="M32" i="102"/>
  <c r="M34" i="102"/>
  <c r="M36" i="102"/>
  <c r="M38" i="102"/>
  <c r="M40" i="102"/>
  <c r="M42" i="102"/>
  <c r="M44" i="102"/>
  <c r="M46" i="102"/>
  <c r="M48" i="102"/>
  <c r="M50" i="102"/>
  <c r="M61" i="102"/>
  <c r="M63" i="102"/>
  <c r="M65" i="102"/>
  <c r="M67" i="102"/>
  <c r="M69" i="102"/>
  <c r="M71" i="102"/>
  <c r="M73" i="102"/>
  <c r="M75" i="102"/>
  <c r="M77" i="102"/>
  <c r="M58" i="102"/>
  <c r="M56" i="102"/>
  <c r="M54" i="102"/>
  <c r="M52" i="102"/>
  <c r="M8" i="101"/>
  <c r="M10" i="101"/>
  <c r="M12" i="101"/>
  <c r="M14" i="101"/>
  <c r="M16" i="101"/>
  <c r="M18" i="101"/>
  <c r="M20" i="101"/>
  <c r="M22" i="101"/>
  <c r="M24" i="101"/>
  <c r="M26" i="101"/>
  <c r="M28" i="101"/>
  <c r="M32" i="101"/>
  <c r="M34" i="101"/>
  <c r="M36" i="101"/>
  <c r="M38" i="101"/>
  <c r="M40" i="101"/>
  <c r="M42" i="101"/>
  <c r="M44" i="101"/>
  <c r="M46" i="101"/>
  <c r="M48" i="101"/>
  <c r="M50" i="101"/>
  <c r="M61" i="101"/>
  <c r="M63" i="101"/>
  <c r="M65" i="101"/>
  <c r="M67" i="101"/>
  <c r="M69" i="101"/>
  <c r="M71" i="101"/>
  <c r="M73" i="101"/>
  <c r="M75" i="101"/>
  <c r="M77" i="101"/>
  <c r="M58" i="101"/>
  <c r="M56" i="101"/>
  <c r="M54" i="101"/>
  <c r="M52" i="101"/>
  <c r="M8" i="100"/>
  <c r="M10" i="100"/>
  <c r="M12" i="100"/>
  <c r="M14" i="100"/>
  <c r="M16" i="100"/>
  <c r="M18" i="100"/>
  <c r="M20" i="100"/>
  <c r="M22" i="100"/>
  <c r="M24" i="100"/>
  <c r="M26" i="100"/>
  <c r="M28" i="100"/>
  <c r="M30" i="100"/>
  <c r="M32" i="100"/>
  <c r="M34" i="100"/>
  <c r="M36" i="100"/>
  <c r="M38" i="100"/>
  <c r="M40" i="100"/>
  <c r="M42" i="100"/>
  <c r="M44" i="100"/>
  <c r="M46" i="100"/>
  <c r="M48" i="100"/>
  <c r="M50" i="100"/>
  <c r="M61" i="100"/>
  <c r="M63" i="100"/>
  <c r="M65" i="100"/>
  <c r="M67" i="100"/>
  <c r="M69" i="100"/>
  <c r="M71" i="100"/>
  <c r="M73" i="100"/>
  <c r="M75" i="100"/>
  <c r="M77" i="100"/>
  <c r="M58" i="100"/>
  <c r="M56" i="100"/>
  <c r="M54" i="100"/>
  <c r="M52" i="100"/>
  <c r="M8" i="99"/>
  <c r="M10" i="99"/>
  <c r="M12" i="99"/>
  <c r="M14" i="99"/>
  <c r="M16" i="99"/>
  <c r="M18" i="99"/>
  <c r="M20" i="99"/>
  <c r="M22" i="99"/>
  <c r="M24" i="99"/>
  <c r="M26" i="99"/>
  <c r="M28" i="99"/>
  <c r="M30" i="99"/>
  <c r="M32" i="99"/>
  <c r="M34" i="99"/>
  <c r="M36" i="99"/>
  <c r="M38" i="99"/>
  <c r="M40" i="99"/>
  <c r="M42" i="99"/>
  <c r="M44" i="99"/>
  <c r="M46" i="99"/>
  <c r="M48" i="99"/>
  <c r="M50" i="99"/>
  <c r="M61" i="99"/>
  <c r="M63" i="99"/>
  <c r="M65" i="99"/>
  <c r="M67" i="99"/>
  <c r="M69" i="99"/>
  <c r="M71" i="99"/>
  <c r="M73" i="99"/>
  <c r="M75" i="99"/>
  <c r="M77" i="99"/>
  <c r="M58" i="99"/>
  <c r="M56" i="99"/>
  <c r="M54" i="99"/>
  <c r="M52" i="99"/>
  <c r="M8" i="98"/>
  <c r="M10" i="98"/>
  <c r="M12" i="98"/>
  <c r="M14" i="98"/>
  <c r="M16" i="98"/>
  <c r="M18" i="98"/>
  <c r="M20" i="98"/>
  <c r="M22" i="98"/>
  <c r="M24" i="98"/>
  <c r="M26" i="98"/>
  <c r="M28" i="98"/>
  <c r="M30" i="98"/>
  <c r="M32" i="98"/>
  <c r="M34" i="98"/>
  <c r="M36" i="98"/>
  <c r="M38" i="98"/>
  <c r="M40" i="98"/>
  <c r="M42" i="98"/>
  <c r="M44" i="98"/>
  <c r="M46" i="98"/>
  <c r="M48" i="98"/>
  <c r="M50" i="98"/>
  <c r="M61" i="98"/>
  <c r="M63" i="98"/>
  <c r="M65" i="98"/>
  <c r="M67" i="98"/>
  <c r="M69" i="98"/>
  <c r="M71" i="98"/>
  <c r="M73" i="98"/>
  <c r="M75" i="98"/>
  <c r="M77" i="98"/>
  <c r="M58" i="98"/>
  <c r="M56" i="98"/>
  <c r="M54" i="98"/>
  <c r="M52" i="98"/>
  <c r="M8" i="97"/>
  <c r="M10" i="97"/>
  <c r="M12" i="97"/>
  <c r="M14" i="97"/>
  <c r="M16" i="97"/>
  <c r="M18" i="97"/>
  <c r="M20" i="97"/>
  <c r="M22" i="97"/>
  <c r="M24" i="97"/>
  <c r="M26" i="97"/>
  <c r="M28" i="97"/>
  <c r="M30" i="97"/>
  <c r="M32" i="97"/>
  <c r="M34" i="97"/>
  <c r="M36" i="97"/>
  <c r="M40" i="97"/>
  <c r="M42" i="97"/>
  <c r="M59" i="97" s="1"/>
  <c r="M80" i="97" s="1"/>
  <c r="M44" i="97"/>
  <c r="M46" i="97"/>
  <c r="M48" i="97"/>
  <c r="M50" i="97"/>
  <c r="M61" i="97"/>
  <c r="M63" i="97"/>
  <c r="M65" i="97"/>
  <c r="M67" i="97"/>
  <c r="M69" i="97"/>
  <c r="M71" i="97"/>
  <c r="M73" i="97"/>
  <c r="M75" i="97"/>
  <c r="M77" i="97"/>
  <c r="M58" i="97"/>
  <c r="M56" i="97"/>
  <c r="M54" i="97"/>
  <c r="M52" i="97"/>
  <c r="M8" i="96"/>
  <c r="M10" i="96"/>
  <c r="M12" i="96"/>
  <c r="M14" i="96"/>
  <c r="M16" i="96"/>
  <c r="M18" i="96"/>
  <c r="M20" i="96"/>
  <c r="M22" i="96"/>
  <c r="M24" i="96"/>
  <c r="M26" i="96"/>
  <c r="M28" i="96"/>
  <c r="M30" i="96"/>
  <c r="M32" i="96"/>
  <c r="M34" i="96"/>
  <c r="M36" i="96"/>
  <c r="M38" i="96"/>
  <c r="M40" i="96"/>
  <c r="M42" i="96"/>
  <c r="M44" i="96"/>
  <c r="M46" i="96"/>
  <c r="M48" i="96"/>
  <c r="M50" i="96"/>
  <c r="M61" i="96"/>
  <c r="M63" i="96"/>
  <c r="M65" i="96"/>
  <c r="M67" i="96"/>
  <c r="M69" i="96"/>
  <c r="M71" i="96"/>
  <c r="M73" i="96"/>
  <c r="M75" i="96"/>
  <c r="M77" i="96"/>
  <c r="M58" i="96"/>
  <c r="M56" i="96"/>
  <c r="M54" i="96"/>
  <c r="M52" i="96"/>
  <c r="M8" i="95"/>
  <c r="M10" i="95"/>
  <c r="M12" i="95"/>
  <c r="M14" i="95"/>
  <c r="M16" i="95"/>
  <c r="M18" i="95"/>
  <c r="M20" i="95"/>
  <c r="M22" i="95"/>
  <c r="M24" i="95"/>
  <c r="M26" i="95"/>
  <c r="M28" i="95"/>
  <c r="M30" i="95"/>
  <c r="M32" i="95"/>
  <c r="M34" i="95"/>
  <c r="M36" i="95"/>
  <c r="M38" i="95"/>
  <c r="M40" i="95"/>
  <c r="M42" i="95"/>
  <c r="M59" i="95" s="1"/>
  <c r="M80" i="95" s="1"/>
  <c r="M44" i="95"/>
  <c r="M46" i="95"/>
  <c r="M48" i="95"/>
  <c r="M50" i="95"/>
  <c r="M61" i="95"/>
  <c r="M63" i="95"/>
  <c r="M65" i="95"/>
  <c r="M67" i="95"/>
  <c r="M69" i="95"/>
  <c r="M71" i="95"/>
  <c r="M73" i="95"/>
  <c r="M75" i="95"/>
  <c r="M77" i="95"/>
  <c r="M58" i="95"/>
  <c r="M56" i="95"/>
  <c r="M52" i="95"/>
  <c r="M8" i="94"/>
  <c r="M10" i="94"/>
  <c r="M12" i="94"/>
  <c r="M14" i="94"/>
  <c r="M16" i="94"/>
  <c r="M18" i="94"/>
  <c r="M20" i="94"/>
  <c r="M22" i="94"/>
  <c r="M24" i="94"/>
  <c r="M26" i="94"/>
  <c r="M28" i="94"/>
  <c r="M30" i="94"/>
  <c r="M32" i="94"/>
  <c r="M34" i="94"/>
  <c r="M36" i="94"/>
  <c r="M38" i="94"/>
  <c r="M40" i="94"/>
  <c r="M42" i="94"/>
  <c r="M44" i="94"/>
  <c r="M46" i="94"/>
  <c r="M48" i="94"/>
  <c r="M50" i="94"/>
  <c r="M61" i="94"/>
  <c r="M63" i="94"/>
  <c r="M65" i="94"/>
  <c r="M67" i="94"/>
  <c r="M69" i="94"/>
  <c r="M71" i="94"/>
  <c r="M73" i="94"/>
  <c r="M75" i="94"/>
  <c r="M77" i="94"/>
  <c r="M58" i="94"/>
  <c r="M56" i="94"/>
  <c r="M54" i="94"/>
  <c r="M52" i="94"/>
  <c r="M8" i="93"/>
  <c r="M10" i="93"/>
  <c r="M12" i="93"/>
  <c r="M14" i="93"/>
  <c r="M16" i="93"/>
  <c r="M18" i="93"/>
  <c r="M20" i="93"/>
  <c r="M22" i="93"/>
  <c r="M24" i="93"/>
  <c r="M26" i="93"/>
  <c r="M28" i="93"/>
  <c r="M30" i="93"/>
  <c r="M32" i="93"/>
  <c r="M34" i="93"/>
  <c r="M38" i="93"/>
  <c r="M40" i="93"/>
  <c r="M42" i="93"/>
  <c r="M44" i="93"/>
  <c r="M46" i="93"/>
  <c r="M48" i="93"/>
  <c r="M50" i="93"/>
  <c r="M61" i="93"/>
  <c r="M63" i="93"/>
  <c r="M65" i="93"/>
  <c r="M67" i="93"/>
  <c r="M69" i="93"/>
  <c r="M71" i="93"/>
  <c r="M73" i="93"/>
  <c r="M75" i="93"/>
  <c r="M77" i="93"/>
  <c r="M58" i="93"/>
  <c r="M56" i="93"/>
  <c r="M52" i="93"/>
  <c r="M8" i="92"/>
  <c r="M10" i="92"/>
  <c r="M12" i="92"/>
  <c r="M14" i="92"/>
  <c r="M16" i="92"/>
  <c r="M18" i="92"/>
  <c r="M20" i="92"/>
  <c r="M22" i="92"/>
  <c r="M24" i="92"/>
  <c r="M26" i="92"/>
  <c r="M28" i="92"/>
  <c r="M30" i="92"/>
  <c r="M32" i="92"/>
  <c r="M34" i="92"/>
  <c r="M36" i="92"/>
  <c r="M38" i="92"/>
  <c r="M40" i="92"/>
  <c r="M42" i="92"/>
  <c r="M59" i="92" s="1"/>
  <c r="M80" i="92" s="1"/>
  <c r="M44" i="92"/>
  <c r="M46" i="92"/>
  <c r="M50" i="92"/>
  <c r="M61" i="92"/>
  <c r="M63" i="92"/>
  <c r="M65" i="92"/>
  <c r="M67" i="92"/>
  <c r="M69" i="92"/>
  <c r="M71" i="92"/>
  <c r="M73" i="92"/>
  <c r="M75" i="92"/>
  <c r="M77" i="92"/>
  <c r="M58" i="92"/>
  <c r="M56" i="92"/>
  <c r="M54" i="92"/>
  <c r="M52" i="92"/>
  <c r="M8" i="91"/>
  <c r="M10" i="91"/>
  <c r="M12" i="91"/>
  <c r="M14" i="91"/>
  <c r="M16" i="91"/>
  <c r="M18" i="91"/>
  <c r="M20" i="91"/>
  <c r="M22" i="91"/>
  <c r="M24" i="91"/>
  <c r="M26" i="91"/>
  <c r="M28" i="91"/>
  <c r="M30" i="91"/>
  <c r="M32" i="91"/>
  <c r="M34" i="91"/>
  <c r="M36" i="91"/>
  <c r="M38" i="91"/>
  <c r="M40" i="91"/>
  <c r="M42" i="91"/>
  <c r="M44" i="91"/>
  <c r="M46" i="91"/>
  <c r="M48" i="91"/>
  <c r="M50" i="91"/>
  <c r="M61" i="91"/>
  <c r="M63" i="91"/>
  <c r="M65" i="91"/>
  <c r="M67" i="91"/>
  <c r="M69" i="91"/>
  <c r="M71" i="91"/>
  <c r="M73" i="91"/>
  <c r="M75" i="91"/>
  <c r="M77" i="91"/>
  <c r="M58" i="91"/>
  <c r="M56" i="91"/>
  <c r="M54" i="91"/>
  <c r="M52" i="91"/>
  <c r="M8" i="87"/>
  <c r="M10" i="87"/>
  <c r="M12" i="87"/>
  <c r="M14" i="87"/>
  <c r="M16" i="87"/>
  <c r="M18" i="87"/>
  <c r="M20" i="87"/>
  <c r="M22" i="87"/>
  <c r="M24" i="87"/>
  <c r="M26" i="87"/>
  <c r="M28" i="87"/>
  <c r="M30" i="87"/>
  <c r="M32" i="87"/>
  <c r="M34" i="87"/>
  <c r="M36" i="87"/>
  <c r="M38" i="87"/>
  <c r="M40" i="87"/>
  <c r="M42" i="87"/>
  <c r="M44" i="87"/>
  <c r="M46" i="87"/>
  <c r="M48" i="87"/>
  <c r="M50" i="87"/>
  <c r="M61" i="87"/>
  <c r="M63" i="87"/>
  <c r="M65" i="87"/>
  <c r="M67" i="87"/>
  <c r="M69" i="87"/>
  <c r="M71" i="87"/>
  <c r="M73" i="87"/>
  <c r="M75" i="87"/>
  <c r="M77" i="87"/>
  <c r="M58" i="87"/>
  <c r="M56" i="87"/>
  <c r="M54" i="87"/>
  <c r="M52" i="87"/>
  <c r="M8" i="85"/>
  <c r="M10" i="85"/>
  <c r="M12" i="85"/>
  <c r="M14" i="85"/>
  <c r="M16" i="85"/>
  <c r="M18" i="85"/>
  <c r="M20" i="85"/>
  <c r="M22" i="85"/>
  <c r="M24" i="85"/>
  <c r="M28" i="85"/>
  <c r="M30" i="85"/>
  <c r="M32" i="85"/>
  <c r="M34" i="85"/>
  <c r="M36" i="85"/>
  <c r="M38" i="85"/>
  <c r="M40" i="85"/>
  <c r="M42" i="85"/>
  <c r="M59" i="85" s="1"/>
  <c r="M80" i="85" s="1"/>
  <c r="M46" i="85"/>
  <c r="M48" i="85"/>
  <c r="M50" i="85"/>
  <c r="M52" i="85"/>
  <c r="M54" i="85"/>
  <c r="M56" i="85"/>
  <c r="M58" i="85"/>
  <c r="M61" i="85"/>
  <c r="M63" i="85"/>
  <c r="M65" i="85"/>
  <c r="M67" i="85"/>
  <c r="M69" i="85"/>
  <c r="M71" i="85"/>
  <c r="M73" i="85"/>
  <c r="M75" i="85"/>
  <c r="M77" i="85"/>
  <c r="M8" i="4"/>
  <c r="M10" i="4"/>
  <c r="M14" i="4"/>
  <c r="M16" i="4"/>
  <c r="M18" i="4"/>
  <c r="M20" i="4"/>
  <c r="M22" i="4"/>
  <c r="M24" i="4"/>
  <c r="M26" i="4"/>
  <c r="M28" i="4"/>
  <c r="M30" i="4"/>
  <c r="M32" i="4"/>
  <c r="M34" i="4"/>
  <c r="M36" i="4"/>
  <c r="M38" i="4"/>
  <c r="M40" i="4"/>
  <c r="M42" i="4"/>
  <c r="M44" i="4"/>
  <c r="M46" i="4"/>
  <c r="M48" i="4"/>
  <c r="M50" i="4"/>
  <c r="M54" i="4"/>
  <c r="M56" i="4"/>
  <c r="M58" i="4"/>
  <c r="M60" i="4"/>
  <c r="M62" i="4"/>
  <c r="M64" i="4"/>
  <c r="M66" i="4"/>
  <c r="M68" i="4"/>
  <c r="M70" i="4"/>
  <c r="M72" i="4"/>
  <c r="M76" i="4"/>
  <c r="M78" i="4"/>
  <c r="M80" i="4"/>
  <c r="M82" i="4"/>
  <c r="M84" i="4"/>
  <c r="M86" i="4"/>
  <c r="M88" i="4"/>
  <c r="M90" i="4"/>
  <c r="M92" i="4"/>
  <c r="M94" i="4"/>
  <c r="M96" i="4"/>
  <c r="M98" i="4"/>
  <c r="M100" i="4"/>
  <c r="M102" i="4"/>
  <c r="M104" i="4"/>
  <c r="M106" i="4"/>
  <c r="M108" i="4"/>
  <c r="M110" i="4"/>
  <c r="M112" i="4"/>
  <c r="M114" i="4"/>
  <c r="M116" i="4"/>
  <c r="M12" i="4"/>
  <c r="M8" i="120"/>
  <c r="B29" i="1"/>
  <c r="B83" i="1"/>
  <c r="B65" i="1"/>
  <c r="C45" i="1"/>
  <c r="B100" i="1"/>
  <c r="B28" i="1"/>
  <c r="C35" i="1"/>
  <c r="C38" i="1"/>
  <c r="C69" i="1"/>
  <c r="B35" i="1"/>
  <c r="C25" i="1"/>
  <c r="B95" i="1"/>
  <c r="B98" i="1"/>
  <c r="B21" i="1"/>
  <c r="B78" i="1"/>
  <c r="B97" i="1"/>
  <c r="B68" i="1"/>
  <c r="B84" i="1"/>
  <c r="C44" i="1"/>
  <c r="B44" i="1"/>
  <c r="B55" i="1"/>
  <c r="B40" i="1"/>
  <c r="B82" i="1"/>
  <c r="B73" i="1"/>
  <c r="B60" i="1"/>
  <c r="C26" i="1"/>
  <c r="B54" i="1"/>
  <c r="B58" i="1"/>
  <c r="C91" i="1"/>
  <c r="B46" i="1"/>
  <c r="B24" i="1"/>
  <c r="B8" i="1"/>
  <c r="C53" i="1"/>
  <c r="B85" i="1"/>
  <c r="B17" i="1"/>
  <c r="B61" i="1"/>
  <c r="B89" i="1"/>
  <c r="B70" i="1"/>
  <c r="C82" i="1"/>
  <c r="B72" i="1"/>
  <c r="B104" i="1"/>
  <c r="C104" i="1"/>
  <c r="C98" i="1"/>
  <c r="B5" i="1"/>
  <c r="B16" i="1"/>
  <c r="B71" i="1"/>
  <c r="B81" i="1"/>
  <c r="C15" i="1"/>
  <c r="B105" i="1"/>
  <c r="B13" i="1"/>
  <c r="B20" i="1"/>
  <c r="B67" i="1"/>
  <c r="B96" i="1"/>
  <c r="B92" i="1"/>
  <c r="B103" i="1"/>
  <c r="B2" i="1"/>
  <c r="C95" i="1"/>
  <c r="B74" i="1"/>
  <c r="C103" i="1"/>
  <c r="C92" i="1"/>
  <c r="B76" i="1"/>
  <c r="C9" i="1"/>
  <c r="B79" i="1"/>
  <c r="B31" i="1"/>
  <c r="B56" i="1"/>
  <c r="B69" i="1"/>
  <c r="B37" i="1"/>
  <c r="C61" i="1"/>
  <c r="C73" i="1"/>
  <c r="B80" i="1"/>
  <c r="C68" i="1"/>
  <c r="B7" i="1"/>
  <c r="B3" i="1"/>
  <c r="C81" i="1"/>
  <c r="B42" i="1"/>
  <c r="B22" i="1"/>
  <c r="B11" i="1"/>
  <c r="B53" i="1"/>
  <c r="B6" i="1"/>
  <c r="B15" i="1"/>
  <c r="B93" i="1"/>
  <c r="B41" i="1"/>
  <c r="C17" i="1"/>
  <c r="C106" i="1"/>
  <c r="B43" i="1"/>
  <c r="B27" i="1"/>
  <c r="C60" i="1"/>
  <c r="B23" i="1"/>
  <c r="B59" i="1"/>
  <c r="C11" i="1"/>
  <c r="B88" i="1"/>
  <c r="B90" i="1"/>
  <c r="C27" i="1"/>
  <c r="B91" i="1"/>
  <c r="C54" i="1"/>
  <c r="B50" i="1"/>
  <c r="C3" i="1"/>
  <c r="B34" i="1"/>
  <c r="B36" i="1"/>
  <c r="B57" i="1"/>
  <c r="B75" i="1"/>
  <c r="B12" i="1"/>
  <c r="C83" i="1"/>
  <c r="B33" i="1"/>
  <c r="B94" i="1"/>
  <c r="B102" i="1"/>
  <c r="C31" i="1"/>
  <c r="B106" i="1"/>
  <c r="B52" i="1"/>
  <c r="C12" i="1"/>
  <c r="B38" i="1"/>
  <c r="B25" i="1"/>
  <c r="B62" i="1"/>
  <c r="C71" i="1"/>
  <c r="B14" i="1"/>
  <c r="B51" i="1"/>
  <c r="C57" i="1"/>
  <c r="B4" i="1"/>
  <c r="C18" i="1"/>
  <c r="C58" i="1"/>
  <c r="B18" i="1"/>
  <c r="B45" i="1"/>
  <c r="B86" i="1"/>
  <c r="B49" i="1"/>
  <c r="B30" i="1"/>
  <c r="B63" i="1"/>
  <c r="B87" i="1"/>
  <c r="B101" i="1"/>
  <c r="C19" i="1"/>
  <c r="C13" i="1"/>
  <c r="C70" i="1"/>
  <c r="B32" i="1"/>
  <c r="B10" i="1"/>
  <c r="B9" i="1"/>
  <c r="B64" i="1"/>
  <c r="B66" i="1"/>
  <c r="B39" i="1"/>
  <c r="B48" i="1"/>
  <c r="B47" i="1"/>
  <c r="C56" i="1"/>
  <c r="B26" i="1"/>
  <c r="B77" i="1"/>
  <c r="C23" i="1"/>
  <c r="B19" i="1"/>
  <c r="B99" i="1"/>
  <c r="M59" i="186" l="1"/>
  <c r="M80" i="186" s="1"/>
  <c r="M59" i="185"/>
  <c r="M80" i="185" s="1"/>
  <c r="M59" i="196"/>
  <c r="M80" i="196" s="1"/>
  <c r="M59" i="99"/>
  <c r="M80" i="99" s="1"/>
  <c r="M59" i="102"/>
  <c r="M80" i="102" s="1"/>
  <c r="M59" i="107"/>
  <c r="M80" i="107" s="1"/>
  <c r="M59" i="133"/>
  <c r="M80" i="133" s="1"/>
  <c r="M59" i="205"/>
  <c r="M80" i="205" s="1"/>
  <c r="M59" i="213"/>
  <c r="M80" i="213" s="1"/>
  <c r="M59" i="104"/>
  <c r="M80" i="104" s="1"/>
  <c r="M59" i="106"/>
  <c r="M80" i="106" s="1"/>
  <c r="M59" i="135"/>
  <c r="M80" i="135" s="1"/>
  <c r="M59" i="138"/>
  <c r="M80" i="138" s="1"/>
  <c r="M59" i="140"/>
  <c r="M80" i="140" s="1"/>
  <c r="M59" i="148"/>
  <c r="M80" i="148" s="1"/>
  <c r="M59" i="158"/>
  <c r="M80" i="158" s="1"/>
  <c r="M59" i="165"/>
  <c r="M80" i="165" s="1"/>
  <c r="M59" i="172"/>
  <c r="M80" i="172" s="1"/>
  <c r="M59" i="189"/>
  <c r="M80" i="189" s="1"/>
  <c r="M59" i="204"/>
  <c r="M80" i="204" s="1"/>
  <c r="M59" i="212"/>
  <c r="M80" i="212" s="1"/>
  <c r="M59" i="218"/>
  <c r="M80" i="218" s="1"/>
  <c r="M59" i="91"/>
  <c r="M80" i="91" s="1"/>
  <c r="M59" i="93"/>
  <c r="M80" i="93" s="1"/>
  <c r="M59" i="101"/>
  <c r="M80" i="101" s="1"/>
  <c r="M59" i="103"/>
  <c r="M80" i="103" s="1"/>
  <c r="M59" i="111"/>
  <c r="M80" i="111" s="1"/>
  <c r="M59" i="118"/>
  <c r="M80" i="118" s="1"/>
  <c r="M59" i="121"/>
  <c r="M80" i="121" s="1"/>
  <c r="M59" i="123"/>
  <c r="M80" i="123" s="1"/>
  <c r="M59" i="129"/>
  <c r="M80" i="129" s="1"/>
  <c r="M59" i="142"/>
  <c r="M80" i="142" s="1"/>
  <c r="M59" i="147"/>
  <c r="M80" i="147" s="1"/>
  <c r="M59" i="151"/>
  <c r="M80" i="151" s="1"/>
  <c r="M59" i="162"/>
  <c r="M80" i="162" s="1"/>
  <c r="M59" i="171"/>
  <c r="M80" i="171" s="1"/>
  <c r="M59" i="174"/>
  <c r="M80" i="174" s="1"/>
  <c r="M59" i="181"/>
  <c r="M80" i="181" s="1"/>
  <c r="M59" i="188"/>
  <c r="M80" i="188" s="1"/>
  <c r="M59" i="201"/>
  <c r="M80" i="201" s="1"/>
  <c r="M59" i="209"/>
  <c r="M80" i="209" s="1"/>
  <c r="M59" i="217"/>
  <c r="M80" i="217" s="1"/>
  <c r="M59" i="116"/>
  <c r="M80" i="116" s="1"/>
  <c r="M59" i="120"/>
  <c r="M80" i="120" s="1"/>
  <c r="M59" i="122"/>
  <c r="M80" i="122" s="1"/>
  <c r="M59" i="143"/>
  <c r="M80" i="143" s="1"/>
  <c r="M59" i="149"/>
  <c r="M80" i="149" s="1"/>
  <c r="M59" i="175"/>
  <c r="M80" i="175" s="1"/>
  <c r="M59" i="197"/>
  <c r="M80" i="197" s="1"/>
  <c r="M59" i="94"/>
  <c r="M80" i="94" s="1"/>
  <c r="M59" i="98"/>
  <c r="M80" i="98" s="1"/>
  <c r="M59" i="115"/>
  <c r="M80" i="115" s="1"/>
  <c r="M59" i="119"/>
  <c r="M80" i="119" s="1"/>
  <c r="M59" i="124"/>
  <c r="M80" i="124" s="1"/>
  <c r="M59" i="179"/>
  <c r="M80" i="179" s="1"/>
  <c r="M52" i="4"/>
  <c r="M118" i="4" s="1"/>
  <c r="M59" i="87"/>
  <c r="M80" i="87" s="1"/>
  <c r="M59" i="96"/>
  <c r="M80" i="96" s="1"/>
  <c r="M59" i="100"/>
  <c r="M80" i="100" s="1"/>
  <c r="M59" i="105"/>
  <c r="M80" i="105" s="1"/>
  <c r="M59" i="110"/>
  <c r="M80" i="110" s="1"/>
  <c r="M59" i="114"/>
  <c r="M80" i="114" s="1"/>
  <c r="M59" i="117"/>
  <c r="M80" i="117" s="1"/>
  <c r="M59" i="128"/>
  <c r="M80" i="128" s="1"/>
  <c r="M59" i="134"/>
  <c r="M80" i="134" s="1"/>
  <c r="M59" i="136"/>
  <c r="M80" i="136" s="1"/>
  <c r="M59" i="144"/>
  <c r="M80" i="144" s="1"/>
  <c r="M59" i="150"/>
  <c r="M80" i="150" s="1"/>
  <c r="M59" i="156"/>
  <c r="M80" i="156" s="1"/>
  <c r="M59" i="161"/>
  <c r="M80" i="161" s="1"/>
  <c r="M59" i="167"/>
  <c r="M80" i="167" s="1"/>
  <c r="M59" i="176"/>
  <c r="M80" i="176" s="1"/>
  <c r="M59" i="183"/>
  <c r="M80" i="183" s="1"/>
  <c r="M59" i="187"/>
  <c r="M80" i="187" s="1"/>
  <c r="M59" i="191"/>
  <c r="M80" i="191" s="1"/>
  <c r="M59" i="193"/>
  <c r="M80" i="193" s="1"/>
  <c r="M59" i="200"/>
  <c r="M80" i="200" s="1"/>
  <c r="M59" i="208"/>
  <c r="M80" i="208" s="1"/>
  <c r="M59" i="216"/>
  <c r="M80" i="216" s="1"/>
  <c r="C97" i="1"/>
  <c r="C30" i="1"/>
  <c r="C65" i="1"/>
  <c r="C43" i="1"/>
  <c r="C14" i="1"/>
  <c r="C39" i="1"/>
  <c r="C29" i="1"/>
  <c r="C90" i="1"/>
  <c r="C16" i="1"/>
  <c r="C32" i="1"/>
  <c r="C49" i="1"/>
  <c r="C74" i="1"/>
  <c r="C28" i="1"/>
  <c r="C79" i="1"/>
  <c r="C37" i="1"/>
  <c r="C50" i="1"/>
  <c r="C47" i="1"/>
  <c r="C41" i="1"/>
  <c r="C96" i="1"/>
  <c r="C85" i="1"/>
  <c r="C55" i="1"/>
  <c r="C62" i="1"/>
  <c r="C59" i="1"/>
  <c r="C64" i="1"/>
  <c r="C24" i="1"/>
  <c r="C89" i="1"/>
  <c r="C33" i="1"/>
  <c r="C48" i="1"/>
  <c r="C52" i="1"/>
  <c r="C75" i="1"/>
  <c r="C46" i="1"/>
  <c r="C21" i="1"/>
  <c r="C93" i="1"/>
  <c r="C72" i="1"/>
  <c r="C36" i="1"/>
  <c r="C77" i="1"/>
  <c r="C6" i="1"/>
  <c r="C88" i="1"/>
  <c r="C99" i="1"/>
  <c r="C102" i="1"/>
  <c r="C8" i="1"/>
  <c r="C7" i="1"/>
  <c r="C42" i="1"/>
  <c r="C100" i="1"/>
  <c r="C87" i="1"/>
  <c r="C40" i="1"/>
  <c r="C10" i="1"/>
  <c r="C4" i="1"/>
  <c r="C5" i="1"/>
  <c r="C2" i="1"/>
  <c r="C67" i="1"/>
  <c r="C86" i="1"/>
  <c r="C94" i="1"/>
  <c r="C78" i="1"/>
  <c r="C105" i="1"/>
  <c r="C84" i="1"/>
  <c r="C101" i="1"/>
  <c r="C20" i="1"/>
  <c r="C63" i="1"/>
  <c r="C51" i="1"/>
  <c r="C66" i="1"/>
  <c r="C80" i="1"/>
  <c r="C22" i="1"/>
  <c r="C76" i="1"/>
  <c r="C34" i="1"/>
</calcChain>
</file>

<file path=xl/sharedStrings.xml><?xml version="1.0" encoding="utf-8"?>
<sst xmlns="http://schemas.openxmlformats.org/spreadsheetml/2006/main" count="17341" uniqueCount="199">
  <si>
    <t>Deelnemer</t>
  </si>
  <si>
    <t>Punten</t>
  </si>
  <si>
    <t>Naam Deelnemer</t>
  </si>
  <si>
    <t>:</t>
  </si>
  <si>
    <t>Naam Speler Driel 1</t>
  </si>
  <si>
    <t>Datum</t>
  </si>
  <si>
    <t>Thuis</t>
  </si>
  <si>
    <t>Uit</t>
  </si>
  <si>
    <t>Uitslag</t>
  </si>
  <si>
    <t>Toto</t>
  </si>
  <si>
    <t>AZ 2000</t>
  </si>
  <si>
    <t>-</t>
  </si>
  <si>
    <t>RKSV DRIEL</t>
  </si>
  <si>
    <t>VDZ</t>
  </si>
  <si>
    <t>DVOL</t>
  </si>
  <si>
    <t>HAVO</t>
  </si>
  <si>
    <t>SDOO</t>
  </si>
  <si>
    <t>VVO</t>
  </si>
  <si>
    <t>SC ORANJE</t>
  </si>
  <si>
    <t>ELISTHA</t>
  </si>
  <si>
    <t>ARNHEMIA</t>
  </si>
  <si>
    <t>ONA'53</t>
  </si>
  <si>
    <t>ELDENIA</t>
  </si>
  <si>
    <t>Sub Totaal 1:</t>
  </si>
  <si>
    <t>Op welke plaats eindigt RKSV Driel 1</t>
  </si>
  <si>
    <t>Hoeveel doelpunten maakt RKSV Driel 1</t>
  </si>
  <si>
    <t>Wie wordt topscoorder van RKSV Driel 1</t>
  </si>
  <si>
    <t>Hoeveel punten haalt RKSV Driel 1</t>
  </si>
  <si>
    <t>Hoeveel tegendoelpunten krijgt RKSV Driel 1</t>
  </si>
  <si>
    <t>Welke club wint periode 1</t>
  </si>
  <si>
    <t>Welke club wint periode 2</t>
  </si>
  <si>
    <t>Welke club wint periode 3</t>
  </si>
  <si>
    <t>Welke club wordt kampioen</t>
  </si>
  <si>
    <t>Sub Totaal 2:</t>
  </si>
  <si>
    <t>Einstand</t>
  </si>
  <si>
    <t>Sub Totaal 3:</t>
  </si>
  <si>
    <t>TOTAAL:</t>
  </si>
  <si>
    <t>Wie winnen de periodes? 1e</t>
  </si>
  <si>
    <t>Wie winnen de periodes? 2e</t>
  </si>
  <si>
    <t>Wie winnen de periodes? 3e</t>
  </si>
  <si>
    <t>Welke club wordt kampioen?</t>
  </si>
  <si>
    <t>Wie wordt topscoorder van RKSV Driel 1?</t>
  </si>
  <si>
    <t>Op welke plaats eindigt Driel 1?</t>
  </si>
  <si>
    <t>a</t>
  </si>
  <si>
    <t>Wie degradeert er? 1</t>
  </si>
  <si>
    <t>Wie degradeert er? 2</t>
  </si>
  <si>
    <t>SML</t>
  </si>
  <si>
    <t>Driel</t>
  </si>
  <si>
    <t>Eendracht</t>
  </si>
  <si>
    <t>OSC</t>
  </si>
  <si>
    <t>Angeren</t>
  </si>
  <si>
    <t xml:space="preserve">Driel </t>
  </si>
  <si>
    <t>RVW</t>
  </si>
  <si>
    <t>Veluwezoom</t>
  </si>
  <si>
    <t>Jonge Kracht</t>
  </si>
  <si>
    <t>OVC</t>
  </si>
  <si>
    <t>GVA</t>
  </si>
  <si>
    <t>Mika Teunissen</t>
  </si>
  <si>
    <t>Ron Teunissen</t>
  </si>
  <si>
    <t>RKSV Driel</t>
  </si>
  <si>
    <t>Kevin Dekkers</t>
  </si>
  <si>
    <t>3e</t>
  </si>
  <si>
    <t>Jan Teunissen</t>
  </si>
  <si>
    <t>Sam de Ruiter</t>
  </si>
  <si>
    <t>Lars Smeenk</t>
  </si>
  <si>
    <t>Max Snijder</t>
  </si>
  <si>
    <t>1e</t>
  </si>
  <si>
    <t>Warner Smeenk</t>
  </si>
  <si>
    <t>4e</t>
  </si>
  <si>
    <t>Marian Smeenk</t>
  </si>
  <si>
    <t>Max</t>
  </si>
  <si>
    <t>Willy Smeenk</t>
  </si>
  <si>
    <t>Gino de Wild</t>
  </si>
  <si>
    <t>Marcel Klaver</t>
  </si>
  <si>
    <t>Wesley de Vree</t>
  </si>
  <si>
    <t>Wesley Vree</t>
  </si>
  <si>
    <t>2e</t>
  </si>
  <si>
    <t>Han Leijser</t>
  </si>
  <si>
    <t>Max Sneijder</t>
  </si>
  <si>
    <t>Ingrid Balk</t>
  </si>
  <si>
    <t>Shahin</t>
  </si>
  <si>
    <t>Twan Beijer</t>
  </si>
  <si>
    <t>Benny Knuiman</t>
  </si>
  <si>
    <t>Anita Beijer</t>
  </si>
  <si>
    <t>Judith Derksen</t>
  </si>
  <si>
    <t xml:space="preserve">3e </t>
  </si>
  <si>
    <t>Jeroen Beijer</t>
  </si>
  <si>
    <t>Havo</t>
  </si>
  <si>
    <t>Snijder</t>
  </si>
  <si>
    <t>Chris Hesseling</t>
  </si>
  <si>
    <t>Johannes v/de Berg</t>
  </si>
  <si>
    <t>Kevin en Brutus</t>
  </si>
  <si>
    <t>Jeroen Peters</t>
  </si>
  <si>
    <t>Tijn Bauman</t>
  </si>
  <si>
    <t>Belinda van Zadelhof</t>
  </si>
  <si>
    <t>Johannes v/de berg</t>
  </si>
  <si>
    <t>Jeroen</t>
  </si>
  <si>
    <t>Mayke Hendriks</t>
  </si>
  <si>
    <t>Jim Hendriks</t>
  </si>
  <si>
    <t>Jade Ruijter</t>
  </si>
  <si>
    <t>Richard Willems</t>
  </si>
  <si>
    <t>Henk Langen</t>
  </si>
  <si>
    <t>Jongekracht</t>
  </si>
  <si>
    <t>Smeenk</t>
  </si>
  <si>
    <t>6e</t>
  </si>
  <si>
    <t>Joop Janssen</t>
  </si>
  <si>
    <t>Jonge kracht</t>
  </si>
  <si>
    <t>5e</t>
  </si>
  <si>
    <t>Frans Willems</t>
  </si>
  <si>
    <t>Ricahrd Willems</t>
  </si>
  <si>
    <t>Dits Willems</t>
  </si>
  <si>
    <t>Robin de Wild</t>
  </si>
  <si>
    <t>Piet de Wild</t>
  </si>
  <si>
    <t>Anita de Wild</t>
  </si>
  <si>
    <t>Immy van Rijsewijk</t>
  </si>
  <si>
    <t>Henk en Marijke Muller</t>
  </si>
  <si>
    <t>Remco Muller</t>
  </si>
  <si>
    <t>Jaco Huiskamp</t>
  </si>
  <si>
    <t>Monique Hendriks</t>
  </si>
  <si>
    <t>Bart Herlaar</t>
  </si>
  <si>
    <t>Arie Vermaas</t>
  </si>
  <si>
    <t>Bart Wouters</t>
  </si>
  <si>
    <t>Gerrie Wouters</t>
  </si>
  <si>
    <t>Britt Wouters</t>
  </si>
  <si>
    <t xml:space="preserve">Bart Wouters </t>
  </si>
  <si>
    <t>Martiene Bosman</t>
  </si>
  <si>
    <t>Wilma de Wild Peters</t>
  </si>
  <si>
    <t>Paula de Wild</t>
  </si>
  <si>
    <t>Fons de Wild</t>
  </si>
  <si>
    <t>Willie Hermsen</t>
  </si>
  <si>
    <t>Danny Weijman</t>
  </si>
  <si>
    <t>Tom Weijman</t>
  </si>
  <si>
    <t xml:space="preserve">Twan </t>
  </si>
  <si>
    <t>Nollie Weijman</t>
  </si>
  <si>
    <t>Hemmie Weijman</t>
  </si>
  <si>
    <t>Geert Veenendaal</t>
  </si>
  <si>
    <t>Job Peters</t>
  </si>
  <si>
    <t>Veluwe Zoom</t>
  </si>
  <si>
    <t>9e</t>
  </si>
  <si>
    <t>Louis van de Welk</t>
  </si>
  <si>
    <t>Jordy van den Dam</t>
  </si>
  <si>
    <t>Sten Weijman</t>
  </si>
  <si>
    <t>Luc Joosten</t>
  </si>
  <si>
    <t>Emanuel Joosten</t>
  </si>
  <si>
    <t>7e</t>
  </si>
  <si>
    <t>Mieke Quik</t>
  </si>
  <si>
    <t>Tom Meeuwsen</t>
  </si>
  <si>
    <t>Anton Meeuwsen</t>
  </si>
  <si>
    <t>Amton Meeuwsen</t>
  </si>
  <si>
    <t>Kees Opperman</t>
  </si>
  <si>
    <t>DVO</t>
  </si>
  <si>
    <t>Ronald Kosman</t>
  </si>
  <si>
    <t>Hennie Peters/Jeroen</t>
  </si>
  <si>
    <t>Tineke Kersten</t>
  </si>
  <si>
    <t>Henny/Jeroen</t>
  </si>
  <si>
    <t>Joke Kersten</t>
  </si>
  <si>
    <t>Henny Peters</t>
  </si>
  <si>
    <t>Ans/Heinz Jung</t>
  </si>
  <si>
    <t>Sven Peters</t>
  </si>
  <si>
    <t>Ronald Linsen</t>
  </si>
  <si>
    <t>W. Kosman</t>
  </si>
  <si>
    <t>H. Peters/Jeroen</t>
  </si>
  <si>
    <t>Mia Peters</t>
  </si>
  <si>
    <t>Wesly</t>
  </si>
  <si>
    <t>Henk Thomassen</t>
  </si>
  <si>
    <t>B.T.W. cafe Zeldenrust</t>
  </si>
  <si>
    <t>Maaike Schaffers</t>
  </si>
  <si>
    <t>Wouter Hage</t>
  </si>
  <si>
    <t>Twan</t>
  </si>
  <si>
    <t>Wouter</t>
  </si>
  <si>
    <t>Mark Weijman</t>
  </si>
  <si>
    <t>Liselot</t>
  </si>
  <si>
    <t>Koen van Woudenberg</t>
  </si>
  <si>
    <t>DRIEL</t>
  </si>
  <si>
    <t>Alfons Hendriks</t>
  </si>
  <si>
    <t>Emile Bauman</t>
  </si>
  <si>
    <t>Ronnie Koster</t>
  </si>
  <si>
    <t>Emile Baumann</t>
  </si>
  <si>
    <t>Twan de Beijer</t>
  </si>
  <si>
    <t>Gijs Hendriks</t>
  </si>
  <si>
    <t>Dirk en Antoinette</t>
  </si>
  <si>
    <t>Lent DVOL</t>
  </si>
  <si>
    <t>de Vree</t>
  </si>
  <si>
    <t>Alda Hendriks</t>
  </si>
  <si>
    <t>Agnes Baumann</t>
  </si>
  <si>
    <t>Ode aan de doden</t>
  </si>
  <si>
    <t>Max snijder</t>
  </si>
  <si>
    <t>Sylvia Baumann</t>
  </si>
  <si>
    <t>Noor Baumann</t>
  </si>
  <si>
    <t>Alex Koster</t>
  </si>
  <si>
    <t>W Kuster</t>
  </si>
  <si>
    <t>Vincent Kuster</t>
  </si>
  <si>
    <t>Vree</t>
  </si>
  <si>
    <t>Gonnie Kuster</t>
  </si>
  <si>
    <t>Isa Kuster</t>
  </si>
  <si>
    <t>Maud Kuster</t>
  </si>
  <si>
    <t>Dekkers</t>
  </si>
  <si>
    <t>VVV</t>
  </si>
  <si>
    <t>Marc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</si>
</sst>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i/>
      <sz val="12"/>
      <color indexed="10"/>
      <name val="Arial"/>
      <family val="2"/>
    </font>
    <font>
      <sz val="8"/>
      <name val="Verdana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1" fillId="0" borderId="0" xfId="0" applyNumberFormat="1" applyFont="1" applyFill="1" applyBorder="1" applyAlignment="1" applyProtection="1"/>
    <xf numFmtId="0" fontId="1" fillId="0" borderId="0" xfId="0" applyFont="1" applyFill="1" applyBorder="1" applyAlignment="1" applyProtection="1"/>
    <xf numFmtId="15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15" fontId="1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2" xfId="0" applyNumberFormat="1" applyFont="1" applyFill="1" applyBorder="1" applyAlignment="1" applyProtection="1">
      <alignment horizontal="center"/>
      <protection hidden="1"/>
    </xf>
    <xf numFmtId="0" fontId="1" fillId="0" borderId="3" xfId="0" applyNumberFormat="1" applyFont="1" applyFill="1" applyBorder="1" applyAlignment="1" applyProtection="1">
      <alignment horizontal="center"/>
      <protection hidden="1"/>
    </xf>
    <xf numFmtId="0" fontId="1" fillId="0" borderId="3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  <protection hidden="1"/>
    </xf>
    <xf numFmtId="0" fontId="5" fillId="0" borderId="4" xfId="0" applyNumberFormat="1" applyFont="1" applyFill="1" applyBorder="1" applyAlignment="1" applyProtection="1">
      <alignment horizontal="center"/>
      <protection hidden="1"/>
    </xf>
    <xf numFmtId="0" fontId="6" fillId="0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6" xfId="0" applyNumberFormat="1" applyFont="1" applyFill="1" applyBorder="1" applyAlignment="1" applyProtection="1">
      <alignment horizontal="left"/>
      <protection locked="0"/>
    </xf>
    <xf numFmtId="0" fontId="1" fillId="0" borderId="7" xfId="0" applyNumberFormat="1" applyFont="1" applyFill="1" applyBorder="1" applyAlignment="1" applyProtection="1">
      <alignment horizontal="left"/>
      <protection locked="0"/>
    </xf>
    <xf numFmtId="0" fontId="1" fillId="0" borderId="8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1" fillId="0" borderId="9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>
      <alignment horizontal="left"/>
      <protection locked="0"/>
    </xf>
    <xf numFmtId="0" fontId="1" fillId="0" borderId="3" xfId="0" applyNumberFormat="1" applyFont="1" applyFill="1" applyBorder="1" applyAlignment="1" applyProtection="1">
      <alignment horizontal="left"/>
      <protection locked="0"/>
    </xf>
    <xf numFmtId="0" fontId="1" fillId="0" borderId="1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1" xfId="0" applyNumberFormat="1" applyFont="1" applyFill="1" applyBorder="1" applyAlignment="1"/>
    <xf numFmtId="0" fontId="2" fillId="0" borderId="11" xfId="0" applyNumberFormat="1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horizontal="right"/>
    </xf>
    <xf numFmtId="0" fontId="1" fillId="0" borderId="6" xfId="0" applyNumberFormat="1" applyFont="1" applyFill="1" applyBorder="1" applyAlignment="1" applyProtection="1">
      <alignment horizontal="left"/>
      <protection locked="0"/>
    </xf>
    <xf numFmtId="0" fontId="1" fillId="0" borderId="7" xfId="0" applyNumberFormat="1" applyFont="1" applyFill="1" applyBorder="1" applyAlignment="1" applyProtection="1">
      <alignment horizontal="left"/>
      <protection locked="0"/>
    </xf>
    <xf numFmtId="0" fontId="1" fillId="0" borderId="8" xfId="0" applyNumberFormat="1" applyFont="1" applyFill="1" applyBorder="1" applyAlignment="1" applyProtection="1">
      <alignment horizontal="left"/>
      <protection locked="0"/>
    </xf>
    <xf numFmtId="15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6" xfId="0" applyNumberFormat="1" applyFont="1" applyFill="1" applyBorder="1" applyAlignment="1" applyProtection="1">
      <alignment horizontal="left"/>
      <protection locked="0"/>
    </xf>
    <xf numFmtId="0" fontId="1" fillId="0" borderId="7" xfId="0" applyNumberFormat="1" applyFont="1" applyFill="1" applyBorder="1" applyAlignment="1" applyProtection="1">
      <alignment horizontal="left"/>
      <protection locked="0"/>
    </xf>
    <xf numFmtId="0" fontId="1" fillId="0" borderId="8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center"/>
    </xf>
    <xf numFmtId="15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5" fontId="1" fillId="0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 applyProtection="1">
      <alignment horizontal="center"/>
    </xf>
    <xf numFmtId="0" fontId="1" fillId="2" borderId="6" xfId="0" applyNumberFormat="1" applyFont="1" applyFill="1" applyBorder="1" applyAlignment="1" applyProtection="1">
      <alignment horizontal="left"/>
      <protection locked="0"/>
    </xf>
    <xf numFmtId="0" fontId="1" fillId="2" borderId="7" xfId="0" applyNumberFormat="1" applyFont="1" applyFill="1" applyBorder="1" applyAlignment="1" applyProtection="1">
      <alignment horizontal="left"/>
      <protection locked="0"/>
    </xf>
    <xf numFmtId="0" fontId="1" fillId="2" borderId="8" xfId="0" applyNumberFormat="1" applyFont="1" applyFill="1" applyBorder="1" applyAlignment="1" applyProtection="1">
      <alignment horizontal="left"/>
      <protection locked="0"/>
    </xf>
    <xf numFmtId="0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vertical="top"/>
    </xf>
    <xf numFmtId="15" fontId="1" fillId="2" borderId="0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hidden="1"/>
    </xf>
    <xf numFmtId="0" fontId="4" fillId="2" borderId="0" xfId="0" applyNumberFormat="1" applyFont="1" applyFill="1" applyBorder="1" applyAlignment="1" applyProtection="1">
      <alignment horizontal="center"/>
    </xf>
    <xf numFmtId="0" fontId="5" fillId="2" borderId="4" xfId="0" applyNumberFormat="1" applyFont="1" applyFill="1" applyBorder="1" applyAlignment="1" applyProtection="1">
      <alignment horizontal="center"/>
      <protection hidden="1"/>
    </xf>
    <xf numFmtId="15" fontId="1" fillId="2" borderId="0" xfId="0" applyNumberFormat="1" applyFont="1" applyFill="1" applyBorder="1" applyAlignment="1" applyProtection="1">
      <alignment horizontal="left"/>
    </xf>
    <xf numFmtId="0" fontId="1" fillId="2" borderId="9" xfId="0" applyNumberFormat="1" applyFont="1" applyFill="1" applyBorder="1" applyAlignment="1" applyProtection="1"/>
    <xf numFmtId="0" fontId="1" fillId="2" borderId="3" xfId="0" applyNumberFormat="1" applyFont="1" applyFill="1" applyBorder="1" applyAlignment="1" applyProtection="1"/>
    <xf numFmtId="0" fontId="1" fillId="2" borderId="10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alignment horizontal="left"/>
      <protection locked="0"/>
    </xf>
    <xf numFmtId="0" fontId="1" fillId="2" borderId="3" xfId="0" applyNumberFormat="1" applyFont="1" applyFill="1" applyBorder="1" applyAlignment="1" applyProtection="1">
      <alignment horizontal="left"/>
      <protection locked="0"/>
    </xf>
    <xf numFmtId="0" fontId="1" fillId="2" borderId="10" xfId="0" applyNumberFormat="1" applyFont="1" applyFill="1" applyBorder="1" applyAlignment="1" applyProtection="1">
      <alignment horizontal="left"/>
      <protection locked="0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vertical="center"/>
    </xf>
    <xf numFmtId="0" fontId="1" fillId="0" borderId="6" xfId="0" applyNumberFormat="1" applyFont="1" applyFill="1" applyBorder="1" applyAlignment="1" applyProtection="1">
      <alignment horizontal="left"/>
      <protection locked="0"/>
    </xf>
    <xf numFmtId="0" fontId="1" fillId="0" borderId="7" xfId="0" applyNumberFormat="1" applyFont="1" applyFill="1" applyBorder="1" applyAlignment="1" applyProtection="1">
      <alignment horizontal="left"/>
      <protection locked="0"/>
    </xf>
    <xf numFmtId="15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14" fontId="1" fillId="0" borderId="0" xfId="0" applyNumberFormat="1" applyFont="1" applyFill="1" applyBorder="1" applyAlignment="1" applyProtection="1">
      <alignment horizontal="center"/>
    </xf>
    <xf numFmtId="14" fontId="1" fillId="2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left"/>
      <protection locked="0"/>
    </xf>
    <xf numFmtId="0" fontId="1" fillId="0" borderId="7" xfId="0" applyNumberFormat="1" applyFont="1" applyFill="1" applyBorder="1" applyAlignment="1" applyProtection="1">
      <alignment horizontal="left"/>
      <protection locked="0"/>
    </xf>
    <xf numFmtId="0" fontId="1" fillId="0" borderId="8" xfId="0" applyNumberFormat="1" applyFont="1" applyFill="1" applyBorder="1" applyAlignment="1" applyProtection="1">
      <alignment horizontal="left"/>
      <protection locked="0"/>
    </xf>
    <xf numFmtId="15" fontId="1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5" fontId="1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0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8" xfId="0" applyNumberFormat="1" applyFont="1" applyFill="1" applyBorder="1" applyAlignment="1" applyProtection="1">
      <alignment horizontal="center"/>
      <protection locked="0"/>
    </xf>
    <xf numFmtId="0" fontId="1" fillId="0" borderId="6" xfId="0" applyNumberFormat="1" applyFont="1" applyFill="1" applyBorder="1" applyAlignment="1" applyProtection="1">
      <protection locked="0"/>
    </xf>
    <xf numFmtId="0" fontId="1" fillId="0" borderId="7" xfId="0" applyNumberFormat="1" applyFont="1" applyFill="1" applyBorder="1" applyAlignment="1" applyProtection="1">
      <protection locked="0"/>
    </xf>
    <xf numFmtId="0" fontId="1" fillId="0" borderId="8" xfId="0" applyNumberFormat="1" applyFont="1" applyFill="1" applyBorder="1" applyAlignment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worksheet" Target="worksheets/sheet126.xml"/><Relationship Id="rId134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63500</xdr:colOff>
          <xdr:row>2</xdr:row>
          <xdr:rowOff>0</xdr:rowOff>
        </xdr:from>
        <xdr:to>
          <xdr:col>12</xdr:col>
          <xdr:colOff>120650</xdr:colOff>
          <xdr:row>6</xdr:row>
          <xdr:rowOff>69850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nl-NL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Nieuwe Deelnemer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S0110\Documents\Prive\Users\sjanssen\AppData\Local\Microsoft\Windows\Temporary%20Internet%20Files\Content.IE5\X5XVKO4V\PERSO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PERSONAL"/>
    </sheetNames>
    <definedNames>
      <definedName name="NieuweDeelnemer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D141"/>
  <sheetViews>
    <sheetView workbookViewId="0">
      <selection activeCell="F15" sqref="F15"/>
    </sheetView>
  </sheetViews>
  <sheetFormatPr defaultColWidth="11.6328125" defaultRowHeight="12.75" customHeight="1" x14ac:dyDescent="0.25"/>
  <cols>
    <col min="1" max="1" width="4" style="3" bestFit="1" customWidth="1"/>
    <col min="2" max="2" width="20.90625" style="3" customWidth="1"/>
    <col min="3" max="3" width="6.90625" style="36" bestFit="1" customWidth="1"/>
    <col min="4" max="255" width="11.6328125" style="3" customWidth="1"/>
    <col min="256" max="16384" width="11.6328125" style="3"/>
  </cols>
  <sheetData>
    <row r="1" spans="1:4" ht="12.75" customHeight="1" thickBot="1" x14ac:dyDescent="0.35">
      <c r="A1" s="37"/>
      <c r="B1" s="38" t="s">
        <v>0</v>
      </c>
      <c r="C1" s="39" t="s">
        <v>1</v>
      </c>
      <c r="D1" s="2"/>
    </row>
    <row r="2" spans="1:4" ht="12.75" customHeight="1" x14ac:dyDescent="0.25">
      <c r="A2" s="2">
        <v>84</v>
      </c>
      <c r="B2" s="1" t="str">
        <f t="shared" ref="B2:B33" ca="1" si="0">INDIRECT("'"&amp;A2&amp;"'!D2")</f>
        <v>Wouter Hage</v>
      </c>
      <c r="C2" s="35">
        <f t="shared" ref="C2:C33" ca="1" si="1">INDIRECT("'"&amp;A2&amp;"'!M80")</f>
        <v>110</v>
      </c>
      <c r="D2" s="2"/>
    </row>
    <row r="3" spans="1:4" ht="12.75" customHeight="1" x14ac:dyDescent="0.25">
      <c r="A3" s="2">
        <v>90</v>
      </c>
      <c r="B3" s="1" t="str">
        <f t="shared" ca="1" si="0"/>
        <v>Alfons Hendriks</v>
      </c>
      <c r="C3" s="35">
        <f t="shared" ca="1" si="1"/>
        <v>95</v>
      </c>
      <c r="D3" s="2"/>
    </row>
    <row r="4" spans="1:4" ht="12.75" customHeight="1" x14ac:dyDescent="0.25">
      <c r="A4" s="2">
        <v>32</v>
      </c>
      <c r="B4" s="1" t="str">
        <f t="shared" ca="1" si="0"/>
        <v>Henk Langen</v>
      </c>
      <c r="C4" s="35">
        <f t="shared" ca="1" si="1"/>
        <v>90</v>
      </c>
      <c r="D4" s="2"/>
    </row>
    <row r="5" spans="1:4" ht="12.75" customHeight="1" x14ac:dyDescent="0.25">
      <c r="A5" s="2">
        <v>28</v>
      </c>
      <c r="B5" s="1" t="str">
        <f t="shared" ca="1" si="0"/>
        <v>Mayke Hendriks</v>
      </c>
      <c r="C5" s="35">
        <f t="shared" ca="1" si="1"/>
        <v>85</v>
      </c>
      <c r="D5" s="2"/>
    </row>
    <row r="6" spans="1:4" ht="12.75" customHeight="1" x14ac:dyDescent="0.25">
      <c r="A6" s="2">
        <v>31</v>
      </c>
      <c r="B6" s="1" t="str">
        <f t="shared" ca="1" si="0"/>
        <v>Jade Ruijter</v>
      </c>
      <c r="C6" s="35">
        <f t="shared" ca="1" si="1"/>
        <v>80</v>
      </c>
    </row>
    <row r="7" spans="1:4" ht="12.75" customHeight="1" x14ac:dyDescent="0.25">
      <c r="A7" s="2">
        <v>83</v>
      </c>
      <c r="B7" s="1" t="str">
        <f t="shared" ca="1" si="0"/>
        <v>Maaike Schaffers</v>
      </c>
      <c r="C7" s="35">
        <f t="shared" ca="1" si="1"/>
        <v>80</v>
      </c>
    </row>
    <row r="8" spans="1:4" ht="12.75" customHeight="1" x14ac:dyDescent="0.25">
      <c r="A8" s="2">
        <v>13</v>
      </c>
      <c r="B8" s="1" t="str">
        <f t="shared" ca="1" si="0"/>
        <v>Kevin Dekkers</v>
      </c>
      <c r="C8" s="35">
        <f t="shared" ca="1" si="1"/>
        <v>80</v>
      </c>
    </row>
    <row r="9" spans="1:4" ht="12.75" customHeight="1" x14ac:dyDescent="0.25">
      <c r="A9" s="3">
        <v>85</v>
      </c>
      <c r="B9" s="1" t="str">
        <f t="shared" ca="1" si="0"/>
        <v>Wouter Hage</v>
      </c>
      <c r="C9" s="35">
        <f t="shared" ca="1" si="1"/>
        <v>80</v>
      </c>
    </row>
    <row r="10" spans="1:4" ht="12.75" customHeight="1" x14ac:dyDescent="0.25">
      <c r="A10" s="2">
        <v>27</v>
      </c>
      <c r="B10" s="1" t="str">
        <f t="shared" ca="1" si="0"/>
        <v>Johannes v/de Berg</v>
      </c>
      <c r="C10" s="35">
        <f t="shared" ca="1" si="1"/>
        <v>75</v>
      </c>
    </row>
    <row r="11" spans="1:4" ht="12.75" customHeight="1" x14ac:dyDescent="0.25">
      <c r="A11" s="2">
        <v>1</v>
      </c>
      <c r="B11" s="1" t="str">
        <f t="shared" ca="1" si="0"/>
        <v>Mika Teunissen</v>
      </c>
      <c r="C11" s="35">
        <f t="shared" ca="1" si="1"/>
        <v>75</v>
      </c>
    </row>
    <row r="12" spans="1:4" ht="12.75" customHeight="1" x14ac:dyDescent="0.25">
      <c r="A12" s="2">
        <v>81</v>
      </c>
      <c r="B12" s="1" t="str">
        <f t="shared" ca="1" si="0"/>
        <v>Henk Thomassen</v>
      </c>
      <c r="C12" s="35">
        <f t="shared" ca="1" si="1"/>
        <v>75</v>
      </c>
    </row>
    <row r="13" spans="1:4" ht="12.75" customHeight="1" x14ac:dyDescent="0.25">
      <c r="A13" s="2">
        <v>7</v>
      </c>
      <c r="B13" s="1" t="str">
        <f t="shared" ca="1" si="0"/>
        <v>Willy Smeenk</v>
      </c>
      <c r="C13" s="35">
        <f t="shared" ca="1" si="1"/>
        <v>70</v>
      </c>
    </row>
    <row r="14" spans="1:4" ht="12.75" customHeight="1" x14ac:dyDescent="0.25">
      <c r="A14" s="2">
        <v>50</v>
      </c>
      <c r="B14" s="1" t="str">
        <f t="shared" ca="1" si="0"/>
        <v xml:space="preserve">Bart Wouters </v>
      </c>
      <c r="C14" s="35">
        <f t="shared" ca="1" si="1"/>
        <v>70</v>
      </c>
    </row>
    <row r="15" spans="1:4" ht="12.75" customHeight="1" x14ac:dyDescent="0.25">
      <c r="A15" s="2">
        <v>37</v>
      </c>
      <c r="B15" s="1" t="str">
        <f t="shared" ca="1" si="0"/>
        <v>Robin de Wild</v>
      </c>
      <c r="C15" s="35">
        <f t="shared" ca="1" si="1"/>
        <v>70</v>
      </c>
    </row>
    <row r="16" spans="1:4" ht="12.75" customHeight="1" x14ac:dyDescent="0.25">
      <c r="A16" s="2">
        <v>77</v>
      </c>
      <c r="B16" s="1" t="str">
        <f t="shared" ca="1" si="0"/>
        <v>Sven Peters</v>
      </c>
      <c r="C16" s="35">
        <f t="shared" ca="1" si="1"/>
        <v>70</v>
      </c>
    </row>
    <row r="17" spans="1:3" ht="12.75" customHeight="1" x14ac:dyDescent="0.25">
      <c r="A17" s="2">
        <v>21</v>
      </c>
      <c r="B17" s="1" t="str">
        <f t="shared" ca="1" si="0"/>
        <v>Twan Beijer</v>
      </c>
      <c r="C17" s="35">
        <f t="shared" ca="1" si="1"/>
        <v>65</v>
      </c>
    </row>
    <row r="18" spans="1:3" ht="12.75" customHeight="1" x14ac:dyDescent="0.25">
      <c r="A18" s="2">
        <v>39</v>
      </c>
      <c r="B18" s="1" t="str">
        <f t="shared" ca="1" si="0"/>
        <v>Piet de Wild</v>
      </c>
      <c r="C18" s="35">
        <f t="shared" ca="1" si="1"/>
        <v>65</v>
      </c>
    </row>
    <row r="19" spans="1:3" ht="12.75" customHeight="1" x14ac:dyDescent="0.25">
      <c r="A19" s="2">
        <v>65</v>
      </c>
      <c r="B19" s="1" t="str">
        <f t="shared" ca="1" si="0"/>
        <v>Job Peters</v>
      </c>
      <c r="C19" s="35">
        <f t="shared" ca="1" si="1"/>
        <v>65</v>
      </c>
    </row>
    <row r="20" spans="1:3" ht="12.75" customHeight="1" x14ac:dyDescent="0.25">
      <c r="A20" s="2">
        <v>12</v>
      </c>
      <c r="B20" s="1" t="str">
        <f t="shared" ca="1" si="0"/>
        <v>Wesley Vree</v>
      </c>
      <c r="C20" s="35">
        <f t="shared" ca="1" si="1"/>
        <v>65</v>
      </c>
    </row>
    <row r="21" spans="1:3" ht="12.75" customHeight="1" x14ac:dyDescent="0.25">
      <c r="A21" s="2">
        <v>47</v>
      </c>
      <c r="B21" s="1" t="str">
        <f t="shared" ca="1" si="0"/>
        <v>Arie Vermaas</v>
      </c>
      <c r="C21" s="35">
        <f t="shared" ca="1" si="1"/>
        <v>65</v>
      </c>
    </row>
    <row r="22" spans="1:3" ht="12.75" customHeight="1" x14ac:dyDescent="0.25">
      <c r="A22" s="2">
        <v>48</v>
      </c>
      <c r="B22" s="1" t="str">
        <f t="shared" ca="1" si="0"/>
        <v>Gerrie Wouters</v>
      </c>
      <c r="C22" s="35">
        <f t="shared" ca="1" si="1"/>
        <v>60</v>
      </c>
    </row>
    <row r="23" spans="1:3" ht="12.75" customHeight="1" x14ac:dyDescent="0.25">
      <c r="A23" s="2">
        <v>102</v>
      </c>
      <c r="B23" s="1" t="str">
        <f t="shared" ca="1" si="0"/>
        <v>Vincent Kuster</v>
      </c>
      <c r="C23" s="35">
        <f t="shared" ca="1" si="1"/>
        <v>60</v>
      </c>
    </row>
    <row r="24" spans="1:3" ht="12.75" customHeight="1" x14ac:dyDescent="0.25">
      <c r="A24" s="2">
        <v>10</v>
      </c>
      <c r="B24" s="1" t="str">
        <f t="shared" ca="1" si="0"/>
        <v>Ingrid Balk</v>
      </c>
      <c r="C24" s="35">
        <f t="shared" ca="1" si="1"/>
        <v>60</v>
      </c>
    </row>
    <row r="25" spans="1:3" ht="12.75" customHeight="1" x14ac:dyDescent="0.25">
      <c r="A25" s="3">
        <v>82</v>
      </c>
      <c r="B25" s="1" t="str">
        <f t="shared" ca="1" si="0"/>
        <v>B.T.W. cafe Zeldenrust</v>
      </c>
      <c r="C25" s="35">
        <f t="shared" ca="1" si="1"/>
        <v>60</v>
      </c>
    </row>
    <row r="26" spans="1:3" ht="12.75" customHeight="1" x14ac:dyDescent="0.25">
      <c r="A26" s="2">
        <v>4</v>
      </c>
      <c r="B26" s="1" t="str">
        <f t="shared" ca="1" si="0"/>
        <v>Lars Smeenk</v>
      </c>
      <c r="C26" s="35">
        <f t="shared" ca="1" si="1"/>
        <v>60</v>
      </c>
    </row>
    <row r="27" spans="1:3" ht="12.75" customHeight="1" x14ac:dyDescent="0.25">
      <c r="A27" s="2">
        <v>96</v>
      </c>
      <c r="B27" s="1" t="str">
        <f t="shared" ca="1" si="0"/>
        <v>Ode aan de doden</v>
      </c>
      <c r="C27" s="35">
        <f t="shared" ca="1" si="1"/>
        <v>60</v>
      </c>
    </row>
    <row r="28" spans="1:3" ht="12.75" customHeight="1" x14ac:dyDescent="0.25">
      <c r="A28" s="2">
        <v>36</v>
      </c>
      <c r="B28" s="1" t="str">
        <f t="shared" ca="1" si="0"/>
        <v>Dits Willems</v>
      </c>
      <c r="C28" s="35">
        <f t="shared" ca="1" si="1"/>
        <v>60</v>
      </c>
    </row>
    <row r="29" spans="1:3" ht="12.75" customHeight="1" x14ac:dyDescent="0.25">
      <c r="A29" s="2">
        <v>17</v>
      </c>
      <c r="B29" s="1" t="str">
        <f t="shared" ca="1" si="0"/>
        <v>Kevin Dekkers</v>
      </c>
      <c r="C29" s="35">
        <f t="shared" ca="1" si="1"/>
        <v>60</v>
      </c>
    </row>
    <row r="30" spans="1:3" ht="12.75" customHeight="1" x14ac:dyDescent="0.25">
      <c r="A30" s="2">
        <v>95</v>
      </c>
      <c r="B30" s="1" t="str">
        <f t="shared" ca="1" si="0"/>
        <v>Agnes Baumann</v>
      </c>
      <c r="C30" s="35">
        <f t="shared" ca="1" si="1"/>
        <v>60</v>
      </c>
    </row>
    <row r="31" spans="1:3" ht="12.75" customHeight="1" x14ac:dyDescent="0.25">
      <c r="A31" s="2">
        <v>75</v>
      </c>
      <c r="B31" s="1" t="str">
        <f t="shared" ca="1" si="0"/>
        <v>Henny Peters</v>
      </c>
      <c r="C31" s="35">
        <f t="shared" ca="1" si="1"/>
        <v>60</v>
      </c>
    </row>
    <row r="32" spans="1:3" ht="12.75" customHeight="1" x14ac:dyDescent="0.25">
      <c r="A32" s="2">
        <v>56</v>
      </c>
      <c r="B32" s="1" t="str">
        <f t="shared" ca="1" si="0"/>
        <v>Willie Hermsen</v>
      </c>
      <c r="C32" s="35">
        <f t="shared" ca="1" si="1"/>
        <v>60</v>
      </c>
    </row>
    <row r="33" spans="1:3" ht="12.75" customHeight="1" x14ac:dyDescent="0.25">
      <c r="A33" s="2">
        <v>86</v>
      </c>
      <c r="B33" s="1" t="str">
        <f t="shared" ca="1" si="0"/>
        <v>Wouter Hage</v>
      </c>
      <c r="C33" s="35">
        <f t="shared" ca="1" si="1"/>
        <v>55</v>
      </c>
    </row>
    <row r="34" spans="1:3" ht="12.75" customHeight="1" x14ac:dyDescent="0.25">
      <c r="A34" s="2">
        <v>68</v>
      </c>
      <c r="B34" s="1" t="str">
        <f t="shared" ref="B34:B65" ca="1" si="2">INDIRECT("'"&amp;A34&amp;"'!D2")</f>
        <v>Mieke Quik</v>
      </c>
      <c r="C34" s="35">
        <f t="shared" ref="C34:C65" ca="1" si="3">INDIRECT("'"&amp;A34&amp;"'!M80")</f>
        <v>55</v>
      </c>
    </row>
    <row r="35" spans="1:3" ht="12.75" customHeight="1" x14ac:dyDescent="0.25">
      <c r="A35" s="2">
        <v>44</v>
      </c>
      <c r="B35" s="1" t="str">
        <f t="shared" ca="1" si="2"/>
        <v>Jaco Huiskamp</v>
      </c>
      <c r="C35" s="35">
        <f t="shared" ca="1" si="3"/>
        <v>55</v>
      </c>
    </row>
    <row r="36" spans="1:3" ht="12.75" customHeight="1" x14ac:dyDescent="0.25">
      <c r="A36" s="2">
        <v>34</v>
      </c>
      <c r="B36" s="1" t="str">
        <f t="shared" ca="1" si="2"/>
        <v>Richard Willems</v>
      </c>
      <c r="C36" s="35">
        <f t="shared" ca="1" si="3"/>
        <v>55</v>
      </c>
    </row>
    <row r="37" spans="1:3" ht="12.75" customHeight="1" x14ac:dyDescent="0.25">
      <c r="A37" s="2">
        <v>45</v>
      </c>
      <c r="B37" s="1" t="str">
        <f t="shared" ca="1" si="2"/>
        <v>Monique Hendriks</v>
      </c>
      <c r="C37" s="35">
        <f t="shared" ca="1" si="3"/>
        <v>55</v>
      </c>
    </row>
    <row r="38" spans="1:3" ht="12.75" customHeight="1" x14ac:dyDescent="0.25">
      <c r="A38" s="2">
        <v>42</v>
      </c>
      <c r="B38" s="1" t="str">
        <f t="shared" ca="1" si="2"/>
        <v>Henk en Marijke Muller</v>
      </c>
      <c r="C38" s="35">
        <f t="shared" ca="1" si="3"/>
        <v>55</v>
      </c>
    </row>
    <row r="39" spans="1:3" ht="12.75" customHeight="1" x14ac:dyDescent="0.25">
      <c r="A39" s="2">
        <v>46</v>
      </c>
      <c r="B39" s="1" t="str">
        <f t="shared" ca="1" si="2"/>
        <v>Bart Herlaar</v>
      </c>
      <c r="C39" s="35">
        <f t="shared" ca="1" si="3"/>
        <v>55</v>
      </c>
    </row>
    <row r="40" spans="1:3" ht="12.75" customHeight="1" x14ac:dyDescent="0.25">
      <c r="A40" s="2">
        <v>61</v>
      </c>
      <c r="B40" s="1" t="str">
        <f t="shared" ca="1" si="2"/>
        <v>Geert Veenendaal</v>
      </c>
      <c r="C40" s="35">
        <f t="shared" ca="1" si="3"/>
        <v>55</v>
      </c>
    </row>
    <row r="41" spans="1:3" ht="12.75" customHeight="1" x14ac:dyDescent="0.25">
      <c r="A41" s="3">
        <v>97</v>
      </c>
      <c r="B41" s="1" t="str">
        <f t="shared" ca="1" si="2"/>
        <v>Sylvia Baumann</v>
      </c>
      <c r="C41" s="35">
        <f t="shared" ca="1" si="3"/>
        <v>55</v>
      </c>
    </row>
    <row r="42" spans="1:3" ht="12.75" customHeight="1" x14ac:dyDescent="0.25">
      <c r="A42" s="2">
        <v>100</v>
      </c>
      <c r="B42" s="1" t="str">
        <f t="shared" ca="1" si="2"/>
        <v>W Kuster</v>
      </c>
      <c r="C42" s="35">
        <f t="shared" ca="1" si="3"/>
        <v>55</v>
      </c>
    </row>
    <row r="43" spans="1:3" ht="12.75" customHeight="1" x14ac:dyDescent="0.25">
      <c r="A43" s="2">
        <v>19</v>
      </c>
      <c r="B43" s="1" t="str">
        <f t="shared" ca="1" si="2"/>
        <v>Anita Beijer</v>
      </c>
      <c r="C43" s="35">
        <f t="shared" ca="1" si="3"/>
        <v>55</v>
      </c>
    </row>
    <row r="44" spans="1:3" ht="12.75" customHeight="1" x14ac:dyDescent="0.25">
      <c r="A44" s="2">
        <v>24</v>
      </c>
      <c r="B44" s="1" t="str">
        <f t="shared" ca="1" si="2"/>
        <v>Kevin en Brutus</v>
      </c>
      <c r="C44" s="35">
        <f t="shared" ca="1" si="3"/>
        <v>55</v>
      </c>
    </row>
    <row r="45" spans="1:3" ht="12.75" customHeight="1" x14ac:dyDescent="0.25">
      <c r="A45" s="2">
        <v>57</v>
      </c>
      <c r="B45" s="1" t="str">
        <f t="shared" ca="1" si="2"/>
        <v>Danny Weijman</v>
      </c>
      <c r="C45" s="35">
        <f t="shared" ca="1" si="3"/>
        <v>55</v>
      </c>
    </row>
    <row r="46" spans="1:3" ht="12.75" customHeight="1" x14ac:dyDescent="0.25">
      <c r="A46" s="2">
        <v>41</v>
      </c>
      <c r="B46" s="1" t="str">
        <f t="shared" ca="1" si="2"/>
        <v>Immy van Rijsewijk</v>
      </c>
      <c r="C46" s="35">
        <f t="shared" ca="1" si="3"/>
        <v>55</v>
      </c>
    </row>
    <row r="47" spans="1:3" ht="12.75" customHeight="1" x14ac:dyDescent="0.25">
      <c r="A47" s="2">
        <v>63</v>
      </c>
      <c r="B47" s="1" t="str">
        <f t="shared" ca="1" si="2"/>
        <v>Jordy van den Dam</v>
      </c>
      <c r="C47" s="35">
        <f t="shared" ca="1" si="3"/>
        <v>55</v>
      </c>
    </row>
    <row r="48" spans="1:3" ht="12.75" customHeight="1" x14ac:dyDescent="0.25">
      <c r="A48" s="2">
        <v>3</v>
      </c>
      <c r="B48" s="1" t="str">
        <f t="shared" ca="1" si="2"/>
        <v>Sam de Ruiter</v>
      </c>
      <c r="C48" s="35">
        <f t="shared" ca="1" si="3"/>
        <v>55</v>
      </c>
    </row>
    <row r="49" spans="1:3" ht="12.75" customHeight="1" x14ac:dyDescent="0.25">
      <c r="A49" s="2">
        <v>8</v>
      </c>
      <c r="B49" s="1" t="str">
        <f t="shared" ca="1" si="2"/>
        <v>Marcel Klaver</v>
      </c>
      <c r="C49" s="35">
        <f t="shared" ca="1" si="3"/>
        <v>55</v>
      </c>
    </row>
    <row r="50" spans="1:3" ht="12.75" customHeight="1" x14ac:dyDescent="0.25">
      <c r="A50" s="2">
        <v>73</v>
      </c>
      <c r="B50" s="1" t="str">
        <f t="shared" ca="1" si="2"/>
        <v>Tineke Kersten</v>
      </c>
      <c r="C50" s="35">
        <f t="shared" ca="1" si="3"/>
        <v>55</v>
      </c>
    </row>
    <row r="51" spans="1:3" ht="12.75" customHeight="1" x14ac:dyDescent="0.25">
      <c r="A51" s="3">
        <v>101</v>
      </c>
      <c r="B51" s="1" t="str">
        <f t="shared" ca="1" si="2"/>
        <v>Gonnie Kuster</v>
      </c>
      <c r="C51" s="35">
        <f t="shared" ca="1" si="3"/>
        <v>55</v>
      </c>
    </row>
    <row r="52" spans="1:3" ht="12.75" customHeight="1" x14ac:dyDescent="0.25">
      <c r="A52" s="2">
        <v>59</v>
      </c>
      <c r="B52" s="1" t="str">
        <f t="shared" ca="1" si="2"/>
        <v>Nollie Weijman</v>
      </c>
      <c r="C52" s="35">
        <f t="shared" ca="1" si="3"/>
        <v>50</v>
      </c>
    </row>
    <row r="53" spans="1:3" ht="12.75" customHeight="1" x14ac:dyDescent="0.25">
      <c r="A53" s="2">
        <v>104</v>
      </c>
      <c r="B53" s="1" t="str">
        <f t="shared" ca="1" si="2"/>
        <v>Maud Kuster</v>
      </c>
      <c r="C53" s="35">
        <f t="shared" ca="1" si="3"/>
        <v>50</v>
      </c>
    </row>
    <row r="54" spans="1:3" ht="12.75" customHeight="1" x14ac:dyDescent="0.25">
      <c r="A54" s="2">
        <v>80</v>
      </c>
      <c r="B54" s="1" t="str">
        <f t="shared" ca="1" si="2"/>
        <v>Mia Peters</v>
      </c>
      <c r="C54" s="35">
        <f t="shared" ca="1" si="3"/>
        <v>50</v>
      </c>
    </row>
    <row r="55" spans="1:3" ht="12.75" customHeight="1" x14ac:dyDescent="0.25">
      <c r="A55" s="2">
        <v>103</v>
      </c>
      <c r="B55" s="1" t="str">
        <f t="shared" ca="1" si="2"/>
        <v>Isa Kuster</v>
      </c>
      <c r="C55" s="35">
        <f t="shared" ca="1" si="3"/>
        <v>50</v>
      </c>
    </row>
    <row r="56" spans="1:3" ht="12.75" customHeight="1" x14ac:dyDescent="0.25">
      <c r="A56" s="2">
        <v>58</v>
      </c>
      <c r="B56" s="1" t="str">
        <f t="shared" ca="1" si="2"/>
        <v>Tom Weijman</v>
      </c>
      <c r="C56" s="35">
        <f t="shared" ca="1" si="3"/>
        <v>50</v>
      </c>
    </row>
    <row r="57" spans="1:3" ht="12.75" customHeight="1" x14ac:dyDescent="0.25">
      <c r="A57" s="2">
        <v>89</v>
      </c>
      <c r="B57" s="1" t="str">
        <f t="shared" ca="1" si="2"/>
        <v>Koen van Woudenberg</v>
      </c>
      <c r="C57" s="35">
        <f t="shared" ca="1" si="3"/>
        <v>50</v>
      </c>
    </row>
    <row r="58" spans="1:3" ht="12.75" customHeight="1" x14ac:dyDescent="0.25">
      <c r="A58" s="2">
        <v>67</v>
      </c>
      <c r="B58" s="1" t="str">
        <f t="shared" ca="1" si="2"/>
        <v>Emanuel Joosten</v>
      </c>
      <c r="C58" s="35">
        <f t="shared" ca="1" si="3"/>
        <v>50</v>
      </c>
    </row>
    <row r="59" spans="1:3" ht="12.75" customHeight="1" x14ac:dyDescent="0.25">
      <c r="A59" s="2">
        <v>60</v>
      </c>
      <c r="B59" s="1" t="str">
        <f t="shared" ca="1" si="2"/>
        <v>Hemmie Weijman</v>
      </c>
      <c r="C59" s="35">
        <f t="shared" ca="1" si="3"/>
        <v>50</v>
      </c>
    </row>
    <row r="60" spans="1:3" ht="12.75" customHeight="1" x14ac:dyDescent="0.25">
      <c r="A60" s="2">
        <v>64</v>
      </c>
      <c r="B60" s="1" t="str">
        <f t="shared" ca="1" si="2"/>
        <v>Sten Weijman</v>
      </c>
      <c r="C60" s="35">
        <f t="shared" ca="1" si="3"/>
        <v>50</v>
      </c>
    </row>
    <row r="61" spans="1:3" ht="12.75" customHeight="1" x14ac:dyDescent="0.25">
      <c r="A61" s="2">
        <v>78</v>
      </c>
      <c r="B61" s="1" t="str">
        <f t="shared" ca="1" si="2"/>
        <v>Ronald Linsen</v>
      </c>
      <c r="C61" s="35">
        <f t="shared" ca="1" si="3"/>
        <v>50</v>
      </c>
    </row>
    <row r="62" spans="1:3" ht="12.75" customHeight="1" x14ac:dyDescent="0.25">
      <c r="A62" s="2">
        <v>30</v>
      </c>
      <c r="B62" s="1" t="str">
        <f t="shared" ca="1" si="2"/>
        <v>Jim Hendriks</v>
      </c>
      <c r="C62" s="35">
        <f t="shared" ca="1" si="3"/>
        <v>50</v>
      </c>
    </row>
    <row r="63" spans="1:3" ht="12.75" customHeight="1" x14ac:dyDescent="0.25">
      <c r="A63" s="2">
        <v>52</v>
      </c>
      <c r="B63" s="1" t="str">
        <f t="shared" ca="1" si="2"/>
        <v>Wilma de Wild Peters</v>
      </c>
      <c r="C63" s="35">
        <f t="shared" ca="1" si="3"/>
        <v>50</v>
      </c>
    </row>
    <row r="64" spans="1:3" ht="12.75" customHeight="1" x14ac:dyDescent="0.25">
      <c r="A64" s="2">
        <v>54</v>
      </c>
      <c r="B64" s="1" t="str">
        <f t="shared" ca="1" si="2"/>
        <v>Paula de Wild</v>
      </c>
      <c r="C64" s="35">
        <f t="shared" ca="1" si="3"/>
        <v>50</v>
      </c>
    </row>
    <row r="65" spans="1:3" ht="12.75" customHeight="1" x14ac:dyDescent="0.25">
      <c r="A65" s="2">
        <v>74</v>
      </c>
      <c r="B65" s="1" t="str">
        <f t="shared" ca="1" si="2"/>
        <v>Joke Kersten</v>
      </c>
      <c r="C65" s="35">
        <f t="shared" ca="1" si="3"/>
        <v>50</v>
      </c>
    </row>
    <row r="66" spans="1:3" ht="12.75" customHeight="1" x14ac:dyDescent="0.25">
      <c r="A66" s="3">
        <v>105</v>
      </c>
      <c r="B66" s="1" t="str">
        <f t="shared" ref="B66:B97" ca="1" si="4">INDIRECT("'"&amp;A66&amp;"'!D2")</f>
        <v>Ron Teunissen</v>
      </c>
      <c r="C66" s="35">
        <f t="shared" ref="C66:C97" ca="1" si="5">INDIRECT("'"&amp;A66&amp;"'!M80")</f>
        <v>50</v>
      </c>
    </row>
    <row r="67" spans="1:3" ht="12.75" customHeight="1" x14ac:dyDescent="0.25">
      <c r="A67" s="2">
        <v>22</v>
      </c>
      <c r="B67" s="1" t="str">
        <f t="shared" ca="1" si="4"/>
        <v>Jeroen Beijer</v>
      </c>
      <c r="C67" s="35">
        <f t="shared" ca="1" si="5"/>
        <v>50</v>
      </c>
    </row>
    <row r="68" spans="1:3" ht="12.75" customHeight="1" x14ac:dyDescent="0.25">
      <c r="A68" s="2">
        <v>43</v>
      </c>
      <c r="B68" s="1" t="str">
        <f t="shared" ca="1" si="4"/>
        <v>Remco Muller</v>
      </c>
      <c r="C68" s="35">
        <f t="shared" ca="1" si="5"/>
        <v>50</v>
      </c>
    </row>
    <row r="69" spans="1:3" ht="12.75" customHeight="1" x14ac:dyDescent="0.25">
      <c r="A69" s="2">
        <v>49</v>
      </c>
      <c r="B69" s="1" t="str">
        <f t="shared" ca="1" si="4"/>
        <v>Britt Wouters</v>
      </c>
      <c r="C69" s="35">
        <f t="shared" ca="1" si="5"/>
        <v>50</v>
      </c>
    </row>
    <row r="70" spans="1:3" ht="12.75" customHeight="1" x14ac:dyDescent="0.25">
      <c r="A70" s="2">
        <v>53</v>
      </c>
      <c r="B70" s="1" t="str">
        <f t="shared" ca="1" si="4"/>
        <v>Gino de Wild</v>
      </c>
      <c r="C70" s="35">
        <f t="shared" ca="1" si="5"/>
        <v>50</v>
      </c>
    </row>
    <row r="71" spans="1:3" ht="12.75" customHeight="1" x14ac:dyDescent="0.25">
      <c r="A71" s="2">
        <v>71</v>
      </c>
      <c r="B71" s="1" t="str">
        <f t="shared" ca="1" si="4"/>
        <v>Kees Opperman</v>
      </c>
      <c r="C71" s="35">
        <f t="shared" ca="1" si="5"/>
        <v>45</v>
      </c>
    </row>
    <row r="72" spans="1:3" ht="12.75" customHeight="1" x14ac:dyDescent="0.25">
      <c r="A72" s="2">
        <v>26</v>
      </c>
      <c r="B72" s="1" t="str">
        <f t="shared" ca="1" si="4"/>
        <v>Belinda van Zadelhof</v>
      </c>
      <c r="C72" s="35">
        <f t="shared" ca="1" si="5"/>
        <v>45</v>
      </c>
    </row>
    <row r="73" spans="1:3" ht="12.75" customHeight="1" x14ac:dyDescent="0.25">
      <c r="A73" s="2">
        <v>72</v>
      </c>
      <c r="B73" s="1" t="str">
        <f t="shared" ca="1" si="4"/>
        <v>Ronald Kosman</v>
      </c>
      <c r="C73" s="35">
        <f t="shared" ca="1" si="5"/>
        <v>45</v>
      </c>
    </row>
    <row r="74" spans="1:3" ht="12.75" customHeight="1" x14ac:dyDescent="0.25">
      <c r="A74" s="2">
        <v>55</v>
      </c>
      <c r="B74" s="1" t="str">
        <f t="shared" ca="1" si="4"/>
        <v>Fons de Wild</v>
      </c>
      <c r="C74" s="35">
        <f t="shared" ca="1" si="5"/>
        <v>45</v>
      </c>
    </row>
    <row r="75" spans="1:3" ht="12.75" customHeight="1" x14ac:dyDescent="0.25">
      <c r="A75" s="2">
        <v>11</v>
      </c>
      <c r="B75" s="1" t="str">
        <f t="shared" ca="1" si="4"/>
        <v>Wesley Vree</v>
      </c>
      <c r="C75" s="35">
        <f t="shared" ca="1" si="5"/>
        <v>45</v>
      </c>
    </row>
    <row r="76" spans="1:3" ht="12.75" customHeight="1" x14ac:dyDescent="0.25">
      <c r="A76" s="2">
        <v>15</v>
      </c>
      <c r="B76" s="1" t="str">
        <f t="shared" ca="1" si="4"/>
        <v>Kevin Dekkers</v>
      </c>
      <c r="C76" s="35">
        <f t="shared" ca="1" si="5"/>
        <v>45</v>
      </c>
    </row>
    <row r="77" spans="1:3" ht="12.75" customHeight="1" x14ac:dyDescent="0.25">
      <c r="A77" s="2">
        <v>23</v>
      </c>
      <c r="B77" s="1" t="str">
        <f t="shared" ca="1" si="4"/>
        <v>Chris Hesseling</v>
      </c>
      <c r="C77" s="35">
        <f t="shared" ca="1" si="5"/>
        <v>45</v>
      </c>
    </row>
    <row r="78" spans="1:3" ht="12.75" customHeight="1" x14ac:dyDescent="0.25">
      <c r="A78" s="2">
        <v>93</v>
      </c>
      <c r="B78" s="1" t="str">
        <f t="shared" ca="1" si="4"/>
        <v>Dirk en Antoinette</v>
      </c>
      <c r="C78" s="35">
        <f t="shared" ca="1" si="5"/>
        <v>45</v>
      </c>
    </row>
    <row r="79" spans="1:3" ht="12.75" customHeight="1" x14ac:dyDescent="0.25">
      <c r="A79" s="2">
        <v>98</v>
      </c>
      <c r="B79" s="1" t="str">
        <f t="shared" ca="1" si="4"/>
        <v>Noor Baumann</v>
      </c>
      <c r="C79" s="35">
        <f t="shared" ca="1" si="5"/>
        <v>45</v>
      </c>
    </row>
    <row r="80" spans="1:3" ht="12.75" customHeight="1" x14ac:dyDescent="0.25">
      <c r="A80" s="3">
        <v>79</v>
      </c>
      <c r="B80" s="1" t="str">
        <f t="shared" ca="1" si="4"/>
        <v>W. Kosman</v>
      </c>
      <c r="C80" s="35">
        <f t="shared" ca="1" si="5"/>
        <v>45</v>
      </c>
    </row>
    <row r="81" spans="1:3" ht="12.75" customHeight="1" x14ac:dyDescent="0.25">
      <c r="A81" s="2">
        <v>20</v>
      </c>
      <c r="B81" s="1" t="str">
        <f t="shared" ca="1" si="4"/>
        <v>Judith Derksen</v>
      </c>
      <c r="C81" s="35">
        <f t="shared" ca="1" si="5"/>
        <v>40</v>
      </c>
    </row>
    <row r="82" spans="1:3" ht="12.75" customHeight="1" x14ac:dyDescent="0.25">
      <c r="A82" s="3">
        <v>94</v>
      </c>
      <c r="B82" s="1" t="str">
        <f t="shared" ca="1" si="4"/>
        <v>Alda Hendriks</v>
      </c>
      <c r="C82" s="35">
        <f t="shared" ca="1" si="5"/>
        <v>40</v>
      </c>
    </row>
    <row r="83" spans="1:3" ht="12.75" customHeight="1" x14ac:dyDescent="0.25">
      <c r="A83" s="2">
        <v>66</v>
      </c>
      <c r="B83" s="1" t="str">
        <f t="shared" ca="1" si="4"/>
        <v>Luc Joosten</v>
      </c>
      <c r="C83" s="35">
        <f t="shared" ca="1" si="5"/>
        <v>40</v>
      </c>
    </row>
    <row r="84" spans="1:3" ht="12.75" customHeight="1" x14ac:dyDescent="0.25">
      <c r="A84" s="2">
        <v>33</v>
      </c>
      <c r="B84" s="1" t="str">
        <f t="shared" ca="1" si="4"/>
        <v>Joop Janssen</v>
      </c>
      <c r="C84" s="35">
        <f t="shared" ca="1" si="5"/>
        <v>40</v>
      </c>
    </row>
    <row r="85" spans="1:3" ht="12.75" customHeight="1" x14ac:dyDescent="0.25">
      <c r="A85" s="2">
        <v>18</v>
      </c>
      <c r="B85" s="1" t="str">
        <f t="shared" ca="1" si="4"/>
        <v>Benny Knuiman</v>
      </c>
      <c r="C85" s="35">
        <f t="shared" ca="1" si="5"/>
        <v>40</v>
      </c>
    </row>
    <row r="86" spans="1:3" ht="12.75" customHeight="1" x14ac:dyDescent="0.25">
      <c r="A86" s="2">
        <v>35</v>
      </c>
      <c r="B86" s="1" t="str">
        <f t="shared" ca="1" si="4"/>
        <v>Frans Willems</v>
      </c>
      <c r="C86" s="35">
        <f t="shared" ca="1" si="5"/>
        <v>40</v>
      </c>
    </row>
    <row r="87" spans="1:3" ht="12.75" customHeight="1" x14ac:dyDescent="0.25">
      <c r="A87" s="2">
        <v>87</v>
      </c>
      <c r="B87" s="1" t="str">
        <f t="shared" ca="1" si="4"/>
        <v>Mark Weijman</v>
      </c>
      <c r="C87" s="35">
        <f t="shared" ca="1" si="5"/>
        <v>40</v>
      </c>
    </row>
    <row r="88" spans="1:3" ht="12.75" customHeight="1" x14ac:dyDescent="0.25">
      <c r="A88" s="2">
        <v>62</v>
      </c>
      <c r="B88" s="1" t="str">
        <f t="shared" ca="1" si="4"/>
        <v>Louis van de Welk</v>
      </c>
      <c r="C88" s="35">
        <f t="shared" ca="1" si="5"/>
        <v>40</v>
      </c>
    </row>
    <row r="89" spans="1:3" ht="12.75" customHeight="1" x14ac:dyDescent="0.25">
      <c r="A89" s="2">
        <v>70</v>
      </c>
      <c r="B89" s="1" t="str">
        <f t="shared" ca="1" si="4"/>
        <v>Amton Meeuwsen</v>
      </c>
      <c r="C89" s="35">
        <f t="shared" ca="1" si="5"/>
        <v>40</v>
      </c>
    </row>
    <row r="90" spans="1:3" ht="12.75" customHeight="1" x14ac:dyDescent="0.25">
      <c r="A90" s="3">
        <v>91</v>
      </c>
      <c r="B90" s="1" t="str">
        <f t="shared" ca="1" si="4"/>
        <v>Ronnie Koster</v>
      </c>
      <c r="C90" s="35">
        <f t="shared" ca="1" si="5"/>
        <v>40</v>
      </c>
    </row>
    <row r="91" spans="1:3" ht="12.75" customHeight="1" x14ac:dyDescent="0.25">
      <c r="A91" s="2">
        <v>38</v>
      </c>
      <c r="B91" s="1" t="str">
        <f t="shared" ca="1" si="4"/>
        <v>Robin de Wild</v>
      </c>
      <c r="C91" s="35">
        <f t="shared" ca="1" si="5"/>
        <v>40</v>
      </c>
    </row>
    <row r="92" spans="1:3" ht="12.75" customHeight="1" x14ac:dyDescent="0.25">
      <c r="A92" s="2">
        <v>9</v>
      </c>
      <c r="B92" s="1" t="str">
        <f t="shared" ca="1" si="4"/>
        <v>Han Leijser</v>
      </c>
      <c r="C92" s="35">
        <f t="shared" ca="1" si="5"/>
        <v>40</v>
      </c>
    </row>
    <row r="93" spans="1:3" ht="12.75" customHeight="1" x14ac:dyDescent="0.25">
      <c r="A93" s="2">
        <v>99</v>
      </c>
      <c r="B93" s="1" t="str">
        <f t="shared" ca="1" si="4"/>
        <v>Alex Koster</v>
      </c>
      <c r="C93" s="35">
        <f t="shared" ca="1" si="5"/>
        <v>35</v>
      </c>
    </row>
    <row r="94" spans="1:3" ht="12.75" customHeight="1" x14ac:dyDescent="0.25">
      <c r="A94" s="2">
        <v>6</v>
      </c>
      <c r="B94" s="1" t="str">
        <f t="shared" ca="1" si="4"/>
        <v>Marian Smeenk</v>
      </c>
      <c r="C94" s="35">
        <f t="shared" ca="1" si="5"/>
        <v>35</v>
      </c>
    </row>
    <row r="95" spans="1:3" ht="12.75" customHeight="1" x14ac:dyDescent="0.25">
      <c r="A95" s="3">
        <v>76</v>
      </c>
      <c r="B95" s="1" t="str">
        <f t="shared" ca="1" si="4"/>
        <v>Ans/Heinz Jung</v>
      </c>
      <c r="C95" s="35">
        <f t="shared" ca="1" si="5"/>
        <v>35</v>
      </c>
    </row>
    <row r="96" spans="1:3" ht="12.75" customHeight="1" x14ac:dyDescent="0.25">
      <c r="A96" s="2">
        <v>14</v>
      </c>
      <c r="B96" s="1" t="str">
        <f t="shared" ca="1" si="4"/>
        <v>Kevin Dekkers</v>
      </c>
      <c r="C96" s="35">
        <f t="shared" ca="1" si="5"/>
        <v>35</v>
      </c>
    </row>
    <row r="97" spans="1:3" ht="12.75" customHeight="1" x14ac:dyDescent="0.25">
      <c r="A97" s="2">
        <v>5</v>
      </c>
      <c r="B97" s="1" t="str">
        <f t="shared" ca="1" si="4"/>
        <v>Warner Smeenk</v>
      </c>
      <c r="C97" s="35">
        <f t="shared" ca="1" si="5"/>
        <v>30</v>
      </c>
    </row>
    <row r="98" spans="1:3" ht="12.75" customHeight="1" x14ac:dyDescent="0.25">
      <c r="A98" s="2">
        <v>92</v>
      </c>
      <c r="B98" s="1" t="str">
        <f t="shared" ref="B98:B129" ca="1" si="6">INDIRECT("'"&amp;A98&amp;"'!D2")</f>
        <v>Gijs Hendriks</v>
      </c>
      <c r="C98" s="35">
        <f t="shared" ref="C98:C106" ca="1" si="7">INDIRECT("'"&amp;A98&amp;"'!M80")</f>
        <v>30</v>
      </c>
    </row>
    <row r="99" spans="1:3" ht="12.75" customHeight="1" x14ac:dyDescent="0.25">
      <c r="A99" s="2">
        <v>29</v>
      </c>
      <c r="B99" s="1" t="str">
        <f t="shared" ca="1" si="6"/>
        <v>Jim Hendriks</v>
      </c>
      <c r="C99" s="35">
        <f t="shared" ca="1" si="7"/>
        <v>30</v>
      </c>
    </row>
    <row r="100" spans="1:3" ht="12.75" customHeight="1" x14ac:dyDescent="0.25">
      <c r="A100" s="2">
        <v>16</v>
      </c>
      <c r="B100" s="1" t="str">
        <f t="shared" ca="1" si="6"/>
        <v>Kevin Dekkers</v>
      </c>
      <c r="C100" s="35">
        <f t="shared" ca="1" si="7"/>
        <v>30</v>
      </c>
    </row>
    <row r="101" spans="1:3" ht="12.75" customHeight="1" x14ac:dyDescent="0.25">
      <c r="A101" s="2">
        <v>40</v>
      </c>
      <c r="B101" s="1" t="str">
        <f t="shared" ca="1" si="6"/>
        <v>Anita de Wild</v>
      </c>
      <c r="C101" s="35">
        <f t="shared" ca="1" si="7"/>
        <v>30</v>
      </c>
    </row>
    <row r="102" spans="1:3" ht="12.75" customHeight="1" x14ac:dyDescent="0.25">
      <c r="A102" s="3">
        <v>88</v>
      </c>
      <c r="B102" s="1" t="str">
        <f t="shared" ca="1" si="6"/>
        <v>Liselot</v>
      </c>
      <c r="C102" s="35">
        <f t="shared" ca="1" si="7"/>
        <v>20</v>
      </c>
    </row>
    <row r="103" spans="1:3" ht="12.75" customHeight="1" x14ac:dyDescent="0.25">
      <c r="A103" s="2">
        <v>51</v>
      </c>
      <c r="B103" s="1" t="str">
        <f t="shared" ca="1" si="6"/>
        <v>Martiene Bosman</v>
      </c>
      <c r="C103" s="35">
        <f t="shared" ca="1" si="7"/>
        <v>15</v>
      </c>
    </row>
    <row r="104" spans="1:3" ht="12.75" customHeight="1" x14ac:dyDescent="0.25">
      <c r="A104" s="2">
        <v>69</v>
      </c>
      <c r="B104" s="1" t="str">
        <f t="shared" ca="1" si="6"/>
        <v>Tom Meeuwsen</v>
      </c>
      <c r="C104" s="35">
        <f t="shared" ca="1" si="7"/>
        <v>15</v>
      </c>
    </row>
    <row r="105" spans="1:3" ht="12.75" customHeight="1" x14ac:dyDescent="0.25">
      <c r="A105" s="2">
        <v>2</v>
      </c>
      <c r="B105" s="1" t="str">
        <f t="shared" ca="1" si="6"/>
        <v>Jan Teunissen</v>
      </c>
      <c r="C105" s="35">
        <f t="shared" ca="1" si="7"/>
        <v>0</v>
      </c>
    </row>
    <row r="106" spans="1:3" ht="12.75" customHeight="1" x14ac:dyDescent="0.25">
      <c r="A106" s="2">
        <v>25</v>
      </c>
      <c r="B106" s="1" t="str">
        <f t="shared" ca="1" si="6"/>
        <v>Tijn Bauman</v>
      </c>
      <c r="C106" s="35">
        <f t="shared" ca="1" si="7"/>
        <v>0</v>
      </c>
    </row>
    <row r="107" spans="1:3" ht="12.75" customHeight="1" x14ac:dyDescent="0.25">
      <c r="A107" s="2"/>
      <c r="B107" s="1"/>
      <c r="C107" s="35"/>
    </row>
    <row r="108" spans="1:3" ht="12.75" customHeight="1" x14ac:dyDescent="0.25">
      <c r="A108" s="2"/>
      <c r="B108" s="1"/>
      <c r="C108" s="35"/>
    </row>
    <row r="109" spans="1:3" ht="12.75" customHeight="1" x14ac:dyDescent="0.25">
      <c r="A109" s="2"/>
      <c r="B109" s="1"/>
      <c r="C109" s="35"/>
    </row>
    <row r="110" spans="1:3" ht="12.75" customHeight="1" x14ac:dyDescent="0.25">
      <c r="B110" s="1"/>
      <c r="C110" s="35"/>
    </row>
    <row r="111" spans="1:3" ht="12.75" customHeight="1" x14ac:dyDescent="0.25">
      <c r="A111" s="2"/>
      <c r="B111" s="1"/>
      <c r="C111" s="35"/>
    </row>
    <row r="112" spans="1:3" ht="12.75" customHeight="1" x14ac:dyDescent="0.25">
      <c r="A112" s="2"/>
      <c r="B112" s="1"/>
      <c r="C112" s="35"/>
    </row>
    <row r="113" spans="1:3" ht="12.75" customHeight="1" x14ac:dyDescent="0.25">
      <c r="A113" s="2"/>
      <c r="B113" s="1"/>
      <c r="C113" s="35"/>
    </row>
    <row r="114" spans="1:3" ht="12.75" customHeight="1" x14ac:dyDescent="0.25">
      <c r="B114" s="1"/>
      <c r="C114" s="35"/>
    </row>
    <row r="115" spans="1:3" ht="12.75" customHeight="1" x14ac:dyDescent="0.25">
      <c r="B115" s="1"/>
      <c r="C115" s="35"/>
    </row>
    <row r="116" spans="1:3" ht="12.75" customHeight="1" x14ac:dyDescent="0.25">
      <c r="A116" s="2"/>
      <c r="B116" s="1"/>
      <c r="C116" s="35"/>
    </row>
    <row r="117" spans="1:3" ht="12.75" customHeight="1" x14ac:dyDescent="0.25">
      <c r="B117" s="1"/>
      <c r="C117" s="35"/>
    </row>
    <row r="118" spans="1:3" ht="12.75" customHeight="1" x14ac:dyDescent="0.25">
      <c r="B118" s="1"/>
      <c r="C118" s="35"/>
    </row>
    <row r="119" spans="1:3" ht="12.75" customHeight="1" x14ac:dyDescent="0.25">
      <c r="B119" s="1"/>
      <c r="C119" s="35"/>
    </row>
    <row r="120" spans="1:3" ht="12.75" customHeight="1" x14ac:dyDescent="0.25">
      <c r="B120" s="1"/>
      <c r="C120" s="35"/>
    </row>
    <row r="121" spans="1:3" ht="12.75" customHeight="1" x14ac:dyDescent="0.25">
      <c r="B121" s="1"/>
      <c r="C121" s="35"/>
    </row>
    <row r="122" spans="1:3" ht="12.75" customHeight="1" x14ac:dyDescent="0.25">
      <c r="B122" s="1"/>
      <c r="C122" s="35"/>
    </row>
    <row r="123" spans="1:3" ht="12.75" customHeight="1" x14ac:dyDescent="0.25">
      <c r="B123" s="1"/>
      <c r="C123" s="35"/>
    </row>
    <row r="124" spans="1:3" ht="12.75" customHeight="1" x14ac:dyDescent="0.25">
      <c r="B124" s="1"/>
      <c r="C124" s="35"/>
    </row>
    <row r="125" spans="1:3" ht="12.75" customHeight="1" x14ac:dyDescent="0.25">
      <c r="B125" s="1"/>
      <c r="C125" s="35"/>
    </row>
    <row r="126" spans="1:3" ht="12.75" customHeight="1" x14ac:dyDescent="0.25">
      <c r="B126" s="1"/>
      <c r="C126" s="35"/>
    </row>
    <row r="127" spans="1:3" ht="12.75" customHeight="1" x14ac:dyDescent="0.25">
      <c r="B127" s="1"/>
      <c r="C127" s="35"/>
    </row>
    <row r="128" spans="1:3" ht="12.75" customHeight="1" x14ac:dyDescent="0.25">
      <c r="B128" s="1"/>
      <c r="C128" s="35"/>
    </row>
    <row r="129" spans="2:3" ht="12.75" customHeight="1" x14ac:dyDescent="0.25">
      <c r="B129" s="1"/>
      <c r="C129" s="35"/>
    </row>
    <row r="130" spans="2:3" ht="12.75" customHeight="1" x14ac:dyDescent="0.25">
      <c r="B130" s="1"/>
      <c r="C130" s="35"/>
    </row>
    <row r="131" spans="2:3" ht="12.75" customHeight="1" x14ac:dyDescent="0.25">
      <c r="B131" s="1"/>
      <c r="C131" s="35"/>
    </row>
    <row r="132" spans="2:3" ht="12.75" customHeight="1" x14ac:dyDescent="0.25">
      <c r="B132" s="1"/>
      <c r="C132" s="35"/>
    </row>
    <row r="133" spans="2:3" ht="12.75" customHeight="1" x14ac:dyDescent="0.25">
      <c r="C133" s="35"/>
    </row>
    <row r="134" spans="2:3" ht="12.75" customHeight="1" x14ac:dyDescent="0.25">
      <c r="C134" s="35"/>
    </row>
    <row r="135" spans="2:3" ht="12.75" customHeight="1" x14ac:dyDescent="0.25">
      <c r="C135" s="35"/>
    </row>
    <row r="136" spans="2:3" ht="12.75" customHeight="1" x14ac:dyDescent="0.25">
      <c r="C136" s="35"/>
    </row>
    <row r="137" spans="2:3" ht="12.75" customHeight="1" x14ac:dyDescent="0.25">
      <c r="C137" s="35"/>
    </row>
    <row r="138" spans="2:3" ht="12.75" customHeight="1" x14ac:dyDescent="0.25">
      <c r="C138" s="35"/>
    </row>
    <row r="139" spans="2:3" ht="12.75" customHeight="1" x14ac:dyDescent="0.25">
      <c r="C139" s="35"/>
    </row>
    <row r="140" spans="2:3" ht="12.75" customHeight="1" x14ac:dyDescent="0.25">
      <c r="C140" s="35"/>
    </row>
    <row r="141" spans="2:3" ht="12.75" customHeight="1" x14ac:dyDescent="0.25">
      <c r="C141" s="35"/>
    </row>
  </sheetData>
  <sortState ref="A2:C141">
    <sortCondition descending="1" ref="C2:C141"/>
  </sortState>
  <phoneticPr fontId="7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81"/>
  <sheetViews>
    <sheetView showGridLines="0" topLeftCell="A12" workbookViewId="0">
      <selection activeCell="N73" sqref="N73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71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64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0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2</v>
      </c>
      <c r="G12" s="51"/>
      <c r="H12" s="16">
        <v>2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0</v>
      </c>
      <c r="G14" s="51"/>
      <c r="H14" s="16">
        <v>2</v>
      </c>
      <c r="I14" s="51"/>
      <c r="J14" s="17">
        <v>2</v>
      </c>
      <c r="K14" s="4"/>
      <c r="L14" s="4"/>
      <c r="M14" s="17">
        <f>SUM(IF(AND(F14=Uitslagen!F9,H14=Uitslagen!H9),10,0),IF(J14=Uitslagen!J9,5,0))</f>
        <v>15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2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4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3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0</v>
      </c>
      <c r="G22" s="51"/>
      <c r="H22" s="16">
        <v>2</v>
      </c>
      <c r="I22" s="51"/>
      <c r="J22" s="17">
        <v>2</v>
      </c>
      <c r="K22" s="4"/>
      <c r="L22" s="4"/>
      <c r="M22" s="17">
        <f>SUM(IF(AND(F22=Uitslagen!F17,H22=Uitslagen!H17),10,0),IF(J22=Uitslagen!J17,5,0))</f>
        <v>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0</v>
      </c>
      <c r="G26" s="51"/>
      <c r="H26" s="16">
        <v>2</v>
      </c>
      <c r="I26" s="51"/>
      <c r="J26" s="17">
        <v>2</v>
      </c>
      <c r="K26" s="4"/>
      <c r="L26" s="4"/>
      <c r="M26" s="17">
        <f>SUM(IF(AND(F26=Uitslagen!F21,H26=Uitslagen!H21),10,0),IF(J26=Uitslagen!J21,5,0))</f>
        <v>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3</v>
      </c>
      <c r="G28" s="51"/>
      <c r="H28" s="16">
        <v>0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3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3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3</v>
      </c>
      <c r="G36" s="51"/>
      <c r="H36" s="16">
        <v>3</v>
      </c>
      <c r="I36" s="51"/>
      <c r="J36" s="17">
        <v>3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5</v>
      </c>
      <c r="I38" s="51"/>
      <c r="J38" s="17">
        <v>2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2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4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1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2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3</v>
      </c>
      <c r="G50" s="51"/>
      <c r="H50" s="16">
        <v>0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5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0</v>
      </c>
      <c r="G54" s="51"/>
      <c r="H54" s="16">
        <v>0</v>
      </c>
      <c r="I54" s="51"/>
      <c r="J54" s="17">
        <v>3</v>
      </c>
      <c r="K54" s="4"/>
      <c r="L54" s="4"/>
      <c r="M54" s="17"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4</v>
      </c>
      <c r="G56" s="51"/>
      <c r="H56" s="16">
        <v>2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5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70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 t="s">
        <v>46</v>
      </c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/>
      <c r="J63" s="49" t="s">
        <v>46</v>
      </c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/>
      <c r="J65" s="30" t="s">
        <v>54</v>
      </c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/>
      <c r="J67" s="30" t="s">
        <v>59</v>
      </c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 t="s">
        <v>72</v>
      </c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 t="s">
        <v>61</v>
      </c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70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7"/>
  <dimension ref="A1:M81"/>
  <sheetViews>
    <sheetView showGridLines="0" topLeftCell="A15" workbookViewId="0">
      <selection activeCell="O44" sqref="O44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187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177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1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0</v>
      </c>
      <c r="G16" s="51"/>
      <c r="H16" s="16">
        <v>3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4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1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2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1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1</v>
      </c>
      <c r="I30" s="51"/>
      <c r="J30" s="17">
        <v>3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6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1</v>
      </c>
      <c r="I36" s="51"/>
      <c r="J36" s="17">
        <v>3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0</v>
      </c>
      <c r="G38" s="51"/>
      <c r="H38" s="16">
        <v>0</v>
      </c>
      <c r="I38" s="51"/>
      <c r="J38" s="17">
        <v>3</v>
      </c>
      <c r="K38" s="4"/>
      <c r="L38" s="4"/>
      <c r="M38" s="17"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2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0</v>
      </c>
      <c r="G44" s="51"/>
      <c r="H44" s="16">
        <v>0</v>
      </c>
      <c r="I44" s="51"/>
      <c r="J44" s="17">
        <v>3</v>
      </c>
      <c r="K44" s="4"/>
      <c r="L44" s="4"/>
      <c r="M44" s="17"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3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2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0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4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1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14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70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76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8"/>
  <dimension ref="A1:M81"/>
  <sheetViews>
    <sheetView showGridLines="0" topLeftCell="A2" workbookViewId="0">
      <selection activeCell="H75" sqref="H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188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177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0</v>
      </c>
      <c r="I8" s="51"/>
      <c r="J8" s="17">
        <v>1</v>
      </c>
      <c r="K8" s="4"/>
      <c r="L8" s="4"/>
      <c r="M8" s="17">
        <f>SUM(IF(AND(F8=Uitslagen!F3,H8=Uitslagen!H3),10,0),IF(J8=Uitslagen!J3,5,0))</f>
        <v>5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0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1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0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1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2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0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1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1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2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1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1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15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15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15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70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61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45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9"/>
  <dimension ref="A1:M81"/>
  <sheetViews>
    <sheetView showGridLines="0" workbookViewId="0">
      <selection activeCell="H75" sqref="H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189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177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0</v>
      </c>
      <c r="I8" s="51"/>
      <c r="J8" s="17">
        <v>1</v>
      </c>
      <c r="K8" s="4"/>
      <c r="L8" s="4"/>
      <c r="M8" s="17">
        <f>SUM(IF(AND(F8=Uitslagen!F3,H8=Uitslagen!H3),10,0),IF(J8=Uitslagen!J3,5,0))</f>
        <v>5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1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1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0</v>
      </c>
      <c r="G16" s="51"/>
      <c r="H16" s="16">
        <v>3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1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4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1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2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1</v>
      </c>
      <c r="I34" s="51"/>
      <c r="J34" s="17">
        <v>3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1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1</v>
      </c>
      <c r="I42" s="51"/>
      <c r="J42" s="17">
        <v>3</v>
      </c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1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2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1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4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2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35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14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47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14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70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61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35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0"/>
  <dimension ref="A1:M81"/>
  <sheetViews>
    <sheetView showGridLines="0" workbookViewId="0">
      <selection activeCell="I75" sqref="I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190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191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1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4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1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1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0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15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0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3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0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2</v>
      </c>
      <c r="G30" s="51"/>
      <c r="H30" s="16">
        <v>1</v>
      </c>
      <c r="I30" s="51"/>
      <c r="J30" s="17">
        <v>1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1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2</v>
      </c>
      <c r="I40" s="51"/>
      <c r="J40" s="17">
        <v>3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1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1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2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1</v>
      </c>
      <c r="I56" s="51"/>
      <c r="J56" s="17">
        <v>3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0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106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47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15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192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61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1"/>
  <dimension ref="A1:M81"/>
  <sheetViews>
    <sheetView showGridLines="0" workbookViewId="0">
      <selection activeCell="I75" sqref="I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193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191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1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0</v>
      </c>
      <c r="G16" s="51"/>
      <c r="H16" s="16">
        <v>1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4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2</v>
      </c>
      <c r="I22" s="51"/>
      <c r="J22" s="17">
        <v>2</v>
      </c>
      <c r="K22" s="4"/>
      <c r="L22" s="4"/>
      <c r="M22" s="17">
        <f>SUM(IF(AND(F22=Uitslagen!F17,H22=Uitslagen!H17),10,0),IF(J22=Uitslagen!J17,5,0))</f>
        <v>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3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2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3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3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1</v>
      </c>
      <c r="I36" s="51"/>
      <c r="J36" s="17">
        <v>3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0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15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3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4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1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2</v>
      </c>
      <c r="I54" s="51"/>
      <c r="J54" s="17">
        <v>2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3</v>
      </c>
      <c r="G58" s="51"/>
      <c r="H58" s="16">
        <v>1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15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15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60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61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2"/>
  <dimension ref="A1:M81"/>
  <sheetViews>
    <sheetView showGridLines="0" topLeftCell="A7" workbookViewId="0">
      <selection activeCell="I75" sqref="I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191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191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3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2</v>
      </c>
      <c r="G12" s="51"/>
      <c r="H12" s="16">
        <v>2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3</v>
      </c>
      <c r="I14" s="51"/>
      <c r="J14" s="17">
        <v>2</v>
      </c>
      <c r="K14" s="4"/>
      <c r="L14" s="4"/>
      <c r="M14" s="17">
        <f>SUM(IF(AND(F14=Uitslagen!F9,H14=Uitslagen!H9),10,0),IF(J14=Uitslagen!J9,5,0))</f>
        <v>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15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2</v>
      </c>
      <c r="I20" s="51"/>
      <c r="J20" s="17">
        <v>3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1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4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3</v>
      </c>
      <c r="G26" s="51"/>
      <c r="H26" s="16">
        <v>2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2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1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2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2</v>
      </c>
      <c r="G34" s="51"/>
      <c r="H34" s="16">
        <v>2</v>
      </c>
      <c r="I34" s="51"/>
      <c r="J34" s="17">
        <v>3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5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3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2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2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4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3</v>
      </c>
      <c r="G50" s="51"/>
      <c r="H50" s="16">
        <v>3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2</v>
      </c>
      <c r="G52" s="51"/>
      <c r="H52" s="16">
        <v>4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4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1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14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47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75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107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60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/>
  <dimension ref="A1:M81"/>
  <sheetViews>
    <sheetView showGridLines="0" topLeftCell="A16" workbookViewId="0">
      <selection activeCell="R65" sqref="R6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194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191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2</v>
      </c>
      <c r="G8" s="51"/>
      <c r="H8" s="16">
        <v>2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1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1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0</v>
      </c>
      <c r="G14" s="51"/>
      <c r="H14" s="16">
        <v>1</v>
      </c>
      <c r="I14" s="51"/>
      <c r="J14" s="17">
        <v>2</v>
      </c>
      <c r="K14" s="4"/>
      <c r="L14" s="4"/>
      <c r="M14" s="17">
        <f>SUM(IF(AND(F14=Uitslagen!F9,H14=Uitslagen!H9),10,0),IF(J14=Uitslagen!J9,5,0))</f>
        <v>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1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2</v>
      </c>
      <c r="I18" s="51"/>
      <c r="J18" s="17">
        <v>3</v>
      </c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1</v>
      </c>
      <c r="I20" s="51"/>
      <c r="J20" s="17">
        <v>3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0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1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3</v>
      </c>
      <c r="G26" s="51"/>
      <c r="H26" s="16">
        <v>2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5</v>
      </c>
      <c r="G28" s="51"/>
      <c r="H28" s="16">
        <v>3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0</v>
      </c>
      <c r="I30" s="51"/>
      <c r="J30" s="17">
        <v>3</v>
      </c>
      <c r="K30" s="4"/>
      <c r="L30" s="4"/>
      <c r="M30" s="17"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2</v>
      </c>
      <c r="G34" s="51"/>
      <c r="H34" s="16">
        <v>3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1</v>
      </c>
      <c r="I36" s="51"/>
      <c r="J36" s="17">
        <v>3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4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0</v>
      </c>
      <c r="G40" s="51"/>
      <c r="H40" s="16">
        <v>0</v>
      </c>
      <c r="I40" s="51"/>
      <c r="J40" s="17">
        <v>3</v>
      </c>
      <c r="K40" s="4"/>
      <c r="L40" s="4"/>
      <c r="M40" s="17"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0</v>
      </c>
      <c r="I42" s="51"/>
      <c r="J42" s="17">
        <v>1</v>
      </c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0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0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0</v>
      </c>
      <c r="I48" s="51"/>
      <c r="J48" s="17">
        <v>1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1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2</v>
      </c>
      <c r="G52" s="51"/>
      <c r="H52" s="16">
        <v>1</v>
      </c>
      <c r="I52" s="51"/>
      <c r="J52" s="17">
        <v>1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3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0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35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60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107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/>
  <dimension ref="A1:M81"/>
  <sheetViews>
    <sheetView showGridLines="0" workbookViewId="0">
      <selection activeCell="P53" sqref="P53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195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191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2</v>
      </c>
      <c r="G12" s="51"/>
      <c r="H12" s="16">
        <v>2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4</v>
      </c>
      <c r="G14" s="51"/>
      <c r="H14" s="16">
        <v>0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0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3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2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1</v>
      </c>
      <c r="G24" s="51"/>
      <c r="H24" s="16">
        <v>1</v>
      </c>
      <c r="I24" s="51"/>
      <c r="J24" s="17">
        <v>3</v>
      </c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0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1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2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1</v>
      </c>
      <c r="I34" s="51"/>
      <c r="J34" s="17">
        <v>3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2</v>
      </c>
      <c r="I36" s="51"/>
      <c r="J36" s="17">
        <v>3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3</v>
      </c>
      <c r="G38" s="51"/>
      <c r="H38" s="16">
        <v>2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0</v>
      </c>
      <c r="I42" s="51"/>
      <c r="J42" s="17">
        <v>3</v>
      </c>
      <c r="K42" s="4"/>
      <c r="L42" s="4"/>
      <c r="M42" s="17"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0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1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0</v>
      </c>
      <c r="I48" s="51"/>
      <c r="J48" s="17">
        <v>1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0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1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2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2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35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15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47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196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104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/>
  <dimension ref="A1:M81"/>
  <sheetViews>
    <sheetView showGridLines="0" topLeftCell="A13" workbookViewId="0">
      <selection activeCell="N80" sqref="N80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58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58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3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4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5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2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1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0</v>
      </c>
      <c r="G28" s="51"/>
      <c r="H28" s="16">
        <v>1</v>
      </c>
      <c r="I28" s="51"/>
      <c r="J28" s="17">
        <v>2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0</v>
      </c>
      <c r="I30" s="51"/>
      <c r="J30" s="17">
        <v>3</v>
      </c>
      <c r="K30" s="4"/>
      <c r="L30" s="4"/>
      <c r="M30" s="17"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3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3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4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0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1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2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4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4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2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35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197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14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47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198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61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/>
  <dimension ref="A1:M81"/>
  <sheetViews>
    <sheetView showGridLines="0" workbookViewId="0">
      <selection activeCell="S51" sqref="S51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/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/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/>
      <c r="G8" s="51"/>
      <c r="H8" s="16"/>
      <c r="I8" s="51"/>
      <c r="J8" s="17"/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/>
      <c r="G10" s="51"/>
      <c r="H10" s="16"/>
      <c r="I10" s="51"/>
      <c r="J10" s="17"/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/>
      <c r="G12" s="51"/>
      <c r="H12" s="16"/>
      <c r="I12" s="51"/>
      <c r="J12" s="17"/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/>
      <c r="G14" s="51"/>
      <c r="H14" s="16"/>
      <c r="I14" s="51"/>
      <c r="J14" s="17"/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/>
      <c r="G16" s="51"/>
      <c r="H16" s="16"/>
      <c r="I16" s="51"/>
      <c r="J16" s="17"/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/>
      <c r="G18" s="51"/>
      <c r="H18" s="16"/>
      <c r="I18" s="51"/>
      <c r="J18" s="17"/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/>
      <c r="G20" s="51"/>
      <c r="H20" s="16"/>
      <c r="I20" s="51"/>
      <c r="J20" s="17"/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/>
      <c r="G22" s="51"/>
      <c r="H22" s="16"/>
      <c r="I22" s="51"/>
      <c r="J22" s="17"/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/>
      <c r="G24" s="51"/>
      <c r="H24" s="16"/>
      <c r="I24" s="51"/>
      <c r="J24" s="17"/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/>
      <c r="G26" s="51"/>
      <c r="H26" s="16"/>
      <c r="I26" s="51"/>
      <c r="J26" s="17"/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/>
      <c r="G28" s="51"/>
      <c r="H28" s="16"/>
      <c r="I28" s="51"/>
      <c r="J28" s="17"/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/>
      <c r="G30" s="51"/>
      <c r="H30" s="16"/>
      <c r="I30" s="51"/>
      <c r="J30" s="17"/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/>
      <c r="G32" s="51"/>
      <c r="H32" s="16"/>
      <c r="I32" s="51"/>
      <c r="J32" s="17"/>
      <c r="K32" s="4"/>
      <c r="L32" s="4"/>
      <c r="M32" s="17">
        <f>SUM(IF(AND(F32=Uitslagen!F27,H32=Uitslagen!H27),10,0),IF(J32=Uitslagen!J27,5,0))</f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/>
      <c r="G34" s="51"/>
      <c r="H34" s="16"/>
      <c r="I34" s="51"/>
      <c r="J34" s="17"/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/>
      <c r="G36" s="51"/>
      <c r="H36" s="16"/>
      <c r="I36" s="51"/>
      <c r="J36" s="17"/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/>
      <c r="G38" s="51"/>
      <c r="H38" s="16"/>
      <c r="I38" s="51"/>
      <c r="J38" s="17"/>
      <c r="K38" s="4"/>
      <c r="L38" s="4"/>
      <c r="M38" s="17">
        <f>SUM(IF(AND(F38=Uitslagen!F33,H38=Uitslagen!H33),10,0),IF(J38=Uitslagen!J33,5,0))</f>
        <v>15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/>
      <c r="G40" s="51"/>
      <c r="H40" s="16"/>
      <c r="I40" s="51"/>
      <c r="J40" s="17"/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/>
      <c r="G42" s="51"/>
      <c r="H42" s="16"/>
      <c r="I42" s="51"/>
      <c r="J42" s="17"/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/>
      <c r="G44" s="51"/>
      <c r="H44" s="16"/>
      <c r="I44" s="51"/>
      <c r="J44" s="17"/>
      <c r="K44" s="4"/>
      <c r="L44" s="4"/>
      <c r="M44" s="17">
        <f>SUM(IF(AND(F44=Uitslagen!F39,H44=Uitslagen!H39),10,0),IF(J44=Uitslagen!J39,5,0))</f>
        <v>15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/>
      <c r="G46" s="51"/>
      <c r="H46" s="16"/>
      <c r="I46" s="51"/>
      <c r="J46" s="17"/>
      <c r="K46" s="4"/>
      <c r="L46" s="4"/>
      <c r="M46" s="17">
        <f>SUM(IF(AND(F46=Uitslagen!F41,H46=Uitslagen!H41),10,0),IF(J46=Uitslagen!J41,5,0))</f>
        <v>15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/>
      <c r="G48" s="51"/>
      <c r="H48" s="16"/>
      <c r="I48" s="51"/>
      <c r="J48" s="17"/>
      <c r="K48" s="4"/>
      <c r="L48" s="4"/>
      <c r="M48" s="17">
        <f>SUM(IF(AND(F48=Uitslagen!F43,H48=Uitslagen!H43),10,0),IF(J48=Uitslagen!J43,5,0))</f>
        <v>15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/>
      <c r="G50" s="51"/>
      <c r="H50" s="16"/>
      <c r="I50" s="51"/>
      <c r="J50" s="17"/>
      <c r="K50" s="4"/>
      <c r="L50" s="4"/>
      <c r="M50" s="17">
        <f>SUM(IF(AND(F50=Uitslagen!F45,H50=Uitslagen!H45),10,0),IF(J50=Uitslagen!J45,5,0))</f>
        <v>15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/>
      <c r="G52" s="51"/>
      <c r="H52" s="16"/>
      <c r="I52" s="51"/>
      <c r="J52" s="17"/>
      <c r="K52" s="4"/>
      <c r="L52" s="4"/>
      <c r="M52" s="17">
        <f>SUM(IF(AND(F52=Uitslagen!F47,H52=Uitslagen!H47),10,0),IF(J52=Uitslagen!J47,5,0))</f>
        <v>15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/>
      <c r="G54" s="51"/>
      <c r="H54" s="16"/>
      <c r="I54" s="51"/>
      <c r="J54" s="17"/>
      <c r="K54" s="4"/>
      <c r="L54" s="4"/>
      <c r="M54" s="17">
        <f>SUM(IF(AND(F54=Uitslagen!F49,H54=Uitslagen!H49),10,0),IF(J54=Uitslagen!J49,5,0))</f>
        <v>15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/>
      <c r="G56" s="51"/>
      <c r="H56" s="16"/>
      <c r="I56" s="51"/>
      <c r="J56" s="17"/>
      <c r="K56" s="4"/>
      <c r="L56" s="4"/>
      <c r="M56" s="17">
        <f>SUM(IF(AND(F56=Uitslagen!F51,H56=Uitslagen!H51),10,0),IF(J56=Uitslagen!J51,5,0))</f>
        <v>15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/>
      <c r="G58" s="51"/>
      <c r="H58" s="16"/>
      <c r="I58" s="51"/>
      <c r="J58" s="17"/>
      <c r="K58" s="4"/>
      <c r="L58" s="4"/>
      <c r="M58" s="17">
        <f>SUM(IF(AND(F58=Uitslagen!F53,H58=Uitslagen!H53),10,0),IF(J58=Uitslagen!J53,5,0))</f>
        <v>15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75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75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81"/>
  <sheetViews>
    <sheetView showGridLines="0" topLeftCell="A18" workbookViewId="0">
      <selection activeCell="K75" sqref="K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73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74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1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0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3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1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2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3</v>
      </c>
      <c r="G28" s="51"/>
      <c r="H28" s="16">
        <v>1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2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3</v>
      </c>
      <c r="G36" s="51"/>
      <c r="H36" s="16">
        <v>2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3</v>
      </c>
      <c r="I38" s="51"/>
      <c r="J38" s="17">
        <v>2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15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4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0</v>
      </c>
      <c r="G46" s="51"/>
      <c r="H46" s="16">
        <v>2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1</v>
      </c>
      <c r="I48" s="51"/>
      <c r="J48" s="17">
        <v>1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3</v>
      </c>
      <c r="G50" s="51"/>
      <c r="H50" s="16">
        <v>2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2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3</v>
      </c>
      <c r="G58" s="51"/>
      <c r="H58" s="16">
        <v>1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54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54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/>
      <c r="J65" s="30" t="s">
        <v>59</v>
      </c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/>
      <c r="J67" s="30" t="s">
        <v>15</v>
      </c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 t="s">
        <v>75</v>
      </c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/>
      <c r="K75" s="50" t="s">
        <v>76</v>
      </c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/>
  <dimension ref="A1:M81"/>
  <sheetViews>
    <sheetView showGridLines="0" workbookViewId="0">
      <selection sqref="A1:XFD1048576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/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/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/>
      <c r="G8" s="51"/>
      <c r="H8" s="16"/>
      <c r="I8" s="51"/>
      <c r="J8" s="17"/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/>
      <c r="G10" s="51"/>
      <c r="H10" s="16"/>
      <c r="I10" s="51"/>
      <c r="J10" s="17"/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/>
      <c r="G12" s="51"/>
      <c r="H12" s="16"/>
      <c r="I12" s="51"/>
      <c r="J12" s="17"/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/>
      <c r="G14" s="51"/>
      <c r="H14" s="16"/>
      <c r="I14" s="51"/>
      <c r="J14" s="17"/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/>
      <c r="G16" s="51"/>
      <c r="H16" s="16"/>
      <c r="I16" s="51"/>
      <c r="J16" s="17"/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/>
      <c r="G18" s="51"/>
      <c r="H18" s="16"/>
      <c r="I18" s="51"/>
      <c r="J18" s="17"/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/>
      <c r="G20" s="51"/>
      <c r="H20" s="16"/>
      <c r="I20" s="51"/>
      <c r="J20" s="17"/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/>
      <c r="G22" s="51"/>
      <c r="H22" s="16"/>
      <c r="I22" s="51"/>
      <c r="J22" s="17"/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/>
      <c r="G24" s="51"/>
      <c r="H24" s="16"/>
      <c r="I24" s="51"/>
      <c r="J24" s="17"/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/>
      <c r="G26" s="51"/>
      <c r="H26" s="16"/>
      <c r="I26" s="51"/>
      <c r="J26" s="17"/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/>
      <c r="G28" s="51"/>
      <c r="H28" s="16"/>
      <c r="I28" s="51"/>
      <c r="J28" s="17"/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/>
      <c r="G30" s="51"/>
      <c r="H30" s="16"/>
      <c r="I30" s="51"/>
      <c r="J30" s="17"/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/>
      <c r="G32" s="51"/>
      <c r="H32" s="16"/>
      <c r="I32" s="51"/>
      <c r="J32" s="17"/>
      <c r="K32" s="4"/>
      <c r="L32" s="4"/>
      <c r="M32" s="17">
        <f>SUM(IF(AND(F32=Uitslagen!F27,H32=Uitslagen!H27),10,0),IF(J32=Uitslagen!J27,5,0))</f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/>
      <c r="G34" s="51"/>
      <c r="H34" s="16"/>
      <c r="I34" s="51"/>
      <c r="J34" s="17"/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/>
      <c r="G36" s="51"/>
      <c r="H36" s="16"/>
      <c r="I36" s="51"/>
      <c r="J36" s="17"/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/>
      <c r="G38" s="51"/>
      <c r="H38" s="16"/>
      <c r="I38" s="51"/>
      <c r="J38" s="17"/>
      <c r="K38" s="4"/>
      <c r="L38" s="4"/>
      <c r="M38" s="17">
        <f>SUM(IF(AND(F38=Uitslagen!F33,H38=Uitslagen!H33),10,0),IF(J38=Uitslagen!J33,5,0))</f>
        <v>15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/>
      <c r="G40" s="51"/>
      <c r="H40" s="16"/>
      <c r="I40" s="51"/>
      <c r="J40" s="17"/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/>
      <c r="G42" s="51"/>
      <c r="H42" s="16"/>
      <c r="I42" s="51"/>
      <c r="J42" s="17"/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/>
      <c r="G44" s="51"/>
      <c r="H44" s="16"/>
      <c r="I44" s="51"/>
      <c r="J44" s="17"/>
      <c r="K44" s="4"/>
      <c r="L44" s="4"/>
      <c r="M44" s="17">
        <f>SUM(IF(AND(F44=Uitslagen!F39,H44=Uitslagen!H39),10,0),IF(J44=Uitslagen!J39,5,0))</f>
        <v>15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/>
      <c r="G46" s="51"/>
      <c r="H46" s="16"/>
      <c r="I46" s="51"/>
      <c r="J46" s="17"/>
      <c r="K46" s="4"/>
      <c r="L46" s="4"/>
      <c r="M46" s="17">
        <f>SUM(IF(AND(F46=Uitslagen!F41,H46=Uitslagen!H41),10,0),IF(J46=Uitslagen!J41,5,0))</f>
        <v>15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/>
      <c r="G48" s="51"/>
      <c r="H48" s="16"/>
      <c r="I48" s="51"/>
      <c r="J48" s="17"/>
      <c r="K48" s="4"/>
      <c r="L48" s="4"/>
      <c r="M48" s="17">
        <f>SUM(IF(AND(F48=Uitslagen!F43,H48=Uitslagen!H43),10,0),IF(J48=Uitslagen!J43,5,0))</f>
        <v>15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/>
      <c r="G50" s="51"/>
      <c r="H50" s="16"/>
      <c r="I50" s="51"/>
      <c r="J50" s="17"/>
      <c r="K50" s="4"/>
      <c r="L50" s="4"/>
      <c r="M50" s="17">
        <f>SUM(IF(AND(F50=Uitslagen!F45,H50=Uitslagen!H45),10,0),IF(J50=Uitslagen!J45,5,0))</f>
        <v>15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/>
      <c r="G52" s="51"/>
      <c r="H52" s="16"/>
      <c r="I52" s="51"/>
      <c r="J52" s="17"/>
      <c r="K52" s="4"/>
      <c r="L52" s="4"/>
      <c r="M52" s="17">
        <f>SUM(IF(AND(F52=Uitslagen!F47,H52=Uitslagen!H47),10,0),IF(J52=Uitslagen!J47,5,0))</f>
        <v>15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/>
      <c r="G54" s="51"/>
      <c r="H54" s="16"/>
      <c r="I54" s="51"/>
      <c r="J54" s="17"/>
      <c r="K54" s="4"/>
      <c r="L54" s="4"/>
      <c r="M54" s="17">
        <f>SUM(IF(AND(F54=Uitslagen!F49,H54=Uitslagen!H49),10,0),IF(J54=Uitslagen!J49,5,0))</f>
        <v>15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/>
      <c r="G56" s="51"/>
      <c r="H56" s="16"/>
      <c r="I56" s="51"/>
      <c r="J56" s="17"/>
      <c r="K56" s="4"/>
      <c r="L56" s="4"/>
      <c r="M56" s="17">
        <f>SUM(IF(AND(F56=Uitslagen!F51,H56=Uitslagen!H51),10,0),IF(J56=Uitslagen!J51,5,0))</f>
        <v>15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/>
      <c r="G58" s="51"/>
      <c r="H58" s="16"/>
      <c r="I58" s="51"/>
      <c r="J58" s="17"/>
      <c r="K58" s="4"/>
      <c r="L58" s="4"/>
      <c r="M58" s="17">
        <f>SUM(IF(AND(F58=Uitslagen!F53,H58=Uitslagen!H53),10,0),IF(J58=Uitslagen!J53,5,0))</f>
        <v>15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75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75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/>
  <dimension ref="A1:M81"/>
  <sheetViews>
    <sheetView showGridLines="0" workbookViewId="0">
      <selection sqref="A1:XFD1048576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/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/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/>
      <c r="G8" s="51"/>
      <c r="H8" s="16"/>
      <c r="I8" s="51"/>
      <c r="J8" s="17"/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/>
      <c r="G10" s="51"/>
      <c r="H10" s="16"/>
      <c r="I10" s="51"/>
      <c r="J10" s="17"/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/>
      <c r="G12" s="51"/>
      <c r="H12" s="16"/>
      <c r="I12" s="51"/>
      <c r="J12" s="17"/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/>
      <c r="G14" s="51"/>
      <c r="H14" s="16"/>
      <c r="I14" s="51"/>
      <c r="J14" s="17"/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/>
      <c r="G16" s="51"/>
      <c r="H16" s="16"/>
      <c r="I16" s="51"/>
      <c r="J16" s="17"/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/>
      <c r="G18" s="51"/>
      <c r="H18" s="16"/>
      <c r="I18" s="51"/>
      <c r="J18" s="17"/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/>
      <c r="G20" s="51"/>
      <c r="H20" s="16"/>
      <c r="I20" s="51"/>
      <c r="J20" s="17"/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/>
      <c r="G22" s="51"/>
      <c r="H22" s="16"/>
      <c r="I22" s="51"/>
      <c r="J22" s="17"/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/>
      <c r="G24" s="51"/>
      <c r="H24" s="16"/>
      <c r="I24" s="51"/>
      <c r="J24" s="17"/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/>
      <c r="G26" s="51"/>
      <c r="H26" s="16"/>
      <c r="I26" s="51"/>
      <c r="J26" s="17"/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/>
      <c r="G28" s="51"/>
      <c r="H28" s="16"/>
      <c r="I28" s="51"/>
      <c r="J28" s="17"/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/>
      <c r="G30" s="51"/>
      <c r="H30" s="16"/>
      <c r="I30" s="51"/>
      <c r="J30" s="17"/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/>
      <c r="G32" s="51"/>
      <c r="H32" s="16"/>
      <c r="I32" s="51"/>
      <c r="J32" s="17"/>
      <c r="K32" s="4"/>
      <c r="L32" s="4"/>
      <c r="M32" s="17">
        <f>SUM(IF(AND(F32=Uitslagen!F27,H32=Uitslagen!H27),10,0),IF(J32=Uitslagen!J27,5,0))</f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/>
      <c r="G34" s="51"/>
      <c r="H34" s="16"/>
      <c r="I34" s="51"/>
      <c r="J34" s="17"/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/>
      <c r="G36" s="51"/>
      <c r="H36" s="16"/>
      <c r="I36" s="51"/>
      <c r="J36" s="17"/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/>
      <c r="G38" s="51"/>
      <c r="H38" s="16"/>
      <c r="I38" s="51"/>
      <c r="J38" s="17"/>
      <c r="K38" s="4"/>
      <c r="L38" s="4"/>
      <c r="M38" s="17">
        <f>SUM(IF(AND(F38=Uitslagen!F33,H38=Uitslagen!H33),10,0),IF(J38=Uitslagen!J33,5,0))</f>
        <v>15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/>
      <c r="G40" s="51"/>
      <c r="H40" s="16"/>
      <c r="I40" s="51"/>
      <c r="J40" s="17"/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/>
      <c r="G42" s="51"/>
      <c r="H42" s="16"/>
      <c r="I42" s="51"/>
      <c r="J42" s="17"/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/>
      <c r="G44" s="51"/>
      <c r="H44" s="16"/>
      <c r="I44" s="51"/>
      <c r="J44" s="17"/>
      <c r="K44" s="4"/>
      <c r="L44" s="4"/>
      <c r="M44" s="17">
        <f>SUM(IF(AND(F44=Uitslagen!F39,H44=Uitslagen!H39),10,0),IF(J44=Uitslagen!J39,5,0))</f>
        <v>15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/>
      <c r="G46" s="51"/>
      <c r="H46" s="16"/>
      <c r="I46" s="51"/>
      <c r="J46" s="17"/>
      <c r="K46" s="4"/>
      <c r="L46" s="4"/>
      <c r="M46" s="17">
        <f>SUM(IF(AND(F46=Uitslagen!F41,H46=Uitslagen!H41),10,0),IF(J46=Uitslagen!J41,5,0))</f>
        <v>15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/>
      <c r="G48" s="51"/>
      <c r="H48" s="16"/>
      <c r="I48" s="51"/>
      <c r="J48" s="17"/>
      <c r="K48" s="4"/>
      <c r="L48" s="4"/>
      <c r="M48" s="17">
        <f>SUM(IF(AND(F48=Uitslagen!F43,H48=Uitslagen!H43),10,0),IF(J48=Uitslagen!J43,5,0))</f>
        <v>15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/>
      <c r="G50" s="51"/>
      <c r="H50" s="16"/>
      <c r="I50" s="51"/>
      <c r="J50" s="17"/>
      <c r="K50" s="4"/>
      <c r="L50" s="4"/>
      <c r="M50" s="17">
        <f>SUM(IF(AND(F50=Uitslagen!F45,H50=Uitslagen!H45),10,0),IF(J50=Uitslagen!J45,5,0))</f>
        <v>15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/>
      <c r="G52" s="51"/>
      <c r="H52" s="16"/>
      <c r="I52" s="51"/>
      <c r="J52" s="17"/>
      <c r="K52" s="4"/>
      <c r="L52" s="4"/>
      <c r="M52" s="17">
        <f>SUM(IF(AND(F52=Uitslagen!F47,H52=Uitslagen!H47),10,0),IF(J52=Uitslagen!J47,5,0))</f>
        <v>15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/>
      <c r="G54" s="51"/>
      <c r="H54" s="16"/>
      <c r="I54" s="51"/>
      <c r="J54" s="17"/>
      <c r="K54" s="4"/>
      <c r="L54" s="4"/>
      <c r="M54" s="17">
        <f>SUM(IF(AND(F54=Uitslagen!F49,H54=Uitslagen!H49),10,0),IF(J54=Uitslagen!J49,5,0))</f>
        <v>15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/>
      <c r="G56" s="51"/>
      <c r="H56" s="16"/>
      <c r="I56" s="51"/>
      <c r="J56" s="17"/>
      <c r="K56" s="4"/>
      <c r="L56" s="4"/>
      <c r="M56" s="17">
        <f>SUM(IF(AND(F56=Uitslagen!F51,H56=Uitslagen!H51),10,0),IF(J56=Uitslagen!J51,5,0))</f>
        <v>15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/>
      <c r="G58" s="51"/>
      <c r="H58" s="16"/>
      <c r="I58" s="51"/>
      <c r="J58" s="17"/>
      <c r="K58" s="4"/>
      <c r="L58" s="4"/>
      <c r="M58" s="17">
        <f>SUM(IF(AND(F58=Uitslagen!F53,H58=Uitslagen!H53),10,0),IF(J58=Uitslagen!J53,5,0))</f>
        <v>15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75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75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9"/>
  <dimension ref="A1:M81"/>
  <sheetViews>
    <sheetView showGridLines="0" workbookViewId="0">
      <selection sqref="A1:XFD1048576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/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/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/>
      <c r="G8" s="51"/>
      <c r="H8" s="16"/>
      <c r="I8" s="51"/>
      <c r="J8" s="17"/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/>
      <c r="G10" s="51"/>
      <c r="H10" s="16"/>
      <c r="I10" s="51"/>
      <c r="J10" s="17"/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/>
      <c r="G12" s="51"/>
      <c r="H12" s="16"/>
      <c r="I12" s="51"/>
      <c r="J12" s="17"/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/>
      <c r="G14" s="51"/>
      <c r="H14" s="16"/>
      <c r="I14" s="51"/>
      <c r="J14" s="17"/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/>
      <c r="G16" s="51"/>
      <c r="H16" s="16"/>
      <c r="I16" s="51"/>
      <c r="J16" s="17"/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/>
      <c r="G18" s="51"/>
      <c r="H18" s="16"/>
      <c r="I18" s="51"/>
      <c r="J18" s="17"/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/>
      <c r="G20" s="51"/>
      <c r="H20" s="16"/>
      <c r="I20" s="51"/>
      <c r="J20" s="17"/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/>
      <c r="G22" s="51"/>
      <c r="H22" s="16"/>
      <c r="I22" s="51"/>
      <c r="J22" s="17"/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/>
      <c r="G24" s="51"/>
      <c r="H24" s="16"/>
      <c r="I24" s="51"/>
      <c r="J24" s="17"/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/>
      <c r="G26" s="51"/>
      <c r="H26" s="16"/>
      <c r="I26" s="51"/>
      <c r="J26" s="17"/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/>
      <c r="G28" s="51"/>
      <c r="H28" s="16"/>
      <c r="I28" s="51"/>
      <c r="J28" s="17"/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/>
      <c r="G30" s="51"/>
      <c r="H30" s="16"/>
      <c r="I30" s="51"/>
      <c r="J30" s="17"/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/>
      <c r="G32" s="51"/>
      <c r="H32" s="16"/>
      <c r="I32" s="51"/>
      <c r="J32" s="17"/>
      <c r="K32" s="4"/>
      <c r="L32" s="4"/>
      <c r="M32" s="17">
        <f>SUM(IF(AND(F32=Uitslagen!F27,H32=Uitslagen!H27),10,0),IF(J32=Uitslagen!J27,5,0))</f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/>
      <c r="G34" s="51"/>
      <c r="H34" s="16"/>
      <c r="I34" s="51"/>
      <c r="J34" s="17"/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/>
      <c r="G36" s="51"/>
      <c r="H36" s="16"/>
      <c r="I36" s="51"/>
      <c r="J36" s="17"/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/>
      <c r="G38" s="51"/>
      <c r="H38" s="16"/>
      <c r="I38" s="51"/>
      <c r="J38" s="17"/>
      <c r="K38" s="4"/>
      <c r="L38" s="4"/>
      <c r="M38" s="17">
        <f>SUM(IF(AND(F38=Uitslagen!F33,H38=Uitslagen!H33),10,0),IF(J38=Uitslagen!J33,5,0))</f>
        <v>15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/>
      <c r="G40" s="51"/>
      <c r="H40" s="16"/>
      <c r="I40" s="51"/>
      <c r="J40" s="17"/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/>
      <c r="G42" s="51"/>
      <c r="H42" s="16"/>
      <c r="I42" s="51"/>
      <c r="J42" s="17"/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/>
      <c r="G44" s="51"/>
      <c r="H44" s="16"/>
      <c r="I44" s="51"/>
      <c r="J44" s="17"/>
      <c r="K44" s="4"/>
      <c r="L44" s="4"/>
      <c r="M44" s="17">
        <f>SUM(IF(AND(F44=Uitslagen!F39,H44=Uitslagen!H39),10,0),IF(J44=Uitslagen!J39,5,0))</f>
        <v>15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/>
      <c r="G46" s="51"/>
      <c r="H46" s="16"/>
      <c r="I46" s="51"/>
      <c r="J46" s="17"/>
      <c r="K46" s="4"/>
      <c r="L46" s="4"/>
      <c r="M46" s="17">
        <f>SUM(IF(AND(F46=Uitslagen!F41,H46=Uitslagen!H41),10,0),IF(J46=Uitslagen!J41,5,0))</f>
        <v>15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/>
      <c r="G48" s="51"/>
      <c r="H48" s="16"/>
      <c r="I48" s="51"/>
      <c r="J48" s="17"/>
      <c r="K48" s="4"/>
      <c r="L48" s="4"/>
      <c r="M48" s="17">
        <f>SUM(IF(AND(F48=Uitslagen!F43,H48=Uitslagen!H43),10,0),IF(J48=Uitslagen!J43,5,0))</f>
        <v>15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/>
      <c r="G50" s="51"/>
      <c r="H50" s="16"/>
      <c r="I50" s="51"/>
      <c r="J50" s="17"/>
      <c r="K50" s="4"/>
      <c r="L50" s="4"/>
      <c r="M50" s="17">
        <f>SUM(IF(AND(F50=Uitslagen!F45,H50=Uitslagen!H45),10,0),IF(J50=Uitslagen!J45,5,0))</f>
        <v>15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/>
      <c r="G52" s="51"/>
      <c r="H52" s="16"/>
      <c r="I52" s="51"/>
      <c r="J52" s="17"/>
      <c r="K52" s="4"/>
      <c r="L52" s="4"/>
      <c r="M52" s="17">
        <f>SUM(IF(AND(F52=Uitslagen!F47,H52=Uitslagen!H47),10,0),IF(J52=Uitslagen!J47,5,0))</f>
        <v>15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/>
      <c r="G54" s="51"/>
      <c r="H54" s="16"/>
      <c r="I54" s="51"/>
      <c r="J54" s="17"/>
      <c r="K54" s="4"/>
      <c r="L54" s="4"/>
      <c r="M54" s="17">
        <f>SUM(IF(AND(F54=Uitslagen!F49,H54=Uitslagen!H49),10,0),IF(J54=Uitslagen!J49,5,0))</f>
        <v>15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/>
      <c r="G56" s="51"/>
      <c r="H56" s="16"/>
      <c r="I56" s="51"/>
      <c r="J56" s="17"/>
      <c r="K56" s="4"/>
      <c r="L56" s="4"/>
      <c r="M56" s="17">
        <f>SUM(IF(AND(F56=Uitslagen!F51,H56=Uitslagen!H51),10,0),IF(J56=Uitslagen!J51,5,0))</f>
        <v>15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/>
      <c r="G58" s="51"/>
      <c r="H58" s="16"/>
      <c r="I58" s="51"/>
      <c r="J58" s="17"/>
      <c r="K58" s="4"/>
      <c r="L58" s="4"/>
      <c r="M58" s="17">
        <f>SUM(IF(AND(F58=Uitslagen!F53,H58=Uitslagen!H53),10,0),IF(J58=Uitslagen!J53,5,0))</f>
        <v>15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75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75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/>
  <dimension ref="A1:M81"/>
  <sheetViews>
    <sheetView showGridLines="0" workbookViewId="0">
      <selection sqref="A1:XFD1048576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/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/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/>
      <c r="G8" s="51"/>
      <c r="H8" s="16"/>
      <c r="I8" s="51"/>
      <c r="J8" s="17"/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/>
      <c r="G10" s="51"/>
      <c r="H10" s="16"/>
      <c r="I10" s="51"/>
      <c r="J10" s="17"/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/>
      <c r="G12" s="51"/>
      <c r="H12" s="16"/>
      <c r="I12" s="51"/>
      <c r="J12" s="17"/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/>
      <c r="G14" s="51"/>
      <c r="H14" s="16"/>
      <c r="I14" s="51"/>
      <c r="J14" s="17"/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/>
      <c r="G16" s="51"/>
      <c r="H16" s="16"/>
      <c r="I16" s="51"/>
      <c r="J16" s="17"/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/>
      <c r="G18" s="51"/>
      <c r="H18" s="16"/>
      <c r="I18" s="51"/>
      <c r="J18" s="17"/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/>
      <c r="G20" s="51"/>
      <c r="H20" s="16"/>
      <c r="I20" s="51"/>
      <c r="J20" s="17"/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/>
      <c r="G22" s="51"/>
      <c r="H22" s="16"/>
      <c r="I22" s="51"/>
      <c r="J22" s="17"/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/>
      <c r="G24" s="51"/>
      <c r="H24" s="16"/>
      <c r="I24" s="51"/>
      <c r="J24" s="17"/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/>
      <c r="G26" s="51"/>
      <c r="H26" s="16"/>
      <c r="I26" s="51"/>
      <c r="J26" s="17"/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/>
      <c r="G28" s="51"/>
      <c r="H28" s="16"/>
      <c r="I28" s="51"/>
      <c r="J28" s="17"/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/>
      <c r="G30" s="51"/>
      <c r="H30" s="16"/>
      <c r="I30" s="51"/>
      <c r="J30" s="17"/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/>
      <c r="G32" s="51"/>
      <c r="H32" s="16"/>
      <c r="I32" s="51"/>
      <c r="J32" s="17"/>
      <c r="K32" s="4"/>
      <c r="L32" s="4"/>
      <c r="M32" s="17">
        <f>SUM(IF(AND(F32=Uitslagen!F27,H32=Uitslagen!H27),10,0),IF(J32=Uitslagen!J27,5,0))</f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/>
      <c r="G34" s="51"/>
      <c r="H34" s="16"/>
      <c r="I34" s="51"/>
      <c r="J34" s="17"/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/>
      <c r="G36" s="51"/>
      <c r="H36" s="16"/>
      <c r="I36" s="51"/>
      <c r="J36" s="17"/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/>
      <c r="G38" s="51"/>
      <c r="H38" s="16"/>
      <c r="I38" s="51"/>
      <c r="J38" s="17"/>
      <c r="K38" s="4"/>
      <c r="L38" s="4"/>
      <c r="M38" s="17">
        <f>SUM(IF(AND(F38=Uitslagen!F33,H38=Uitslagen!H33),10,0),IF(J38=Uitslagen!J33,5,0))</f>
        <v>15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/>
      <c r="G40" s="51"/>
      <c r="H40" s="16"/>
      <c r="I40" s="51"/>
      <c r="J40" s="17"/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/>
      <c r="G42" s="51"/>
      <c r="H42" s="16"/>
      <c r="I42" s="51"/>
      <c r="J42" s="17"/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/>
      <c r="G44" s="51"/>
      <c r="H44" s="16"/>
      <c r="I44" s="51"/>
      <c r="J44" s="17"/>
      <c r="K44" s="4"/>
      <c r="L44" s="4"/>
      <c r="M44" s="17">
        <f>SUM(IF(AND(F44=Uitslagen!F39,H44=Uitslagen!H39),10,0),IF(J44=Uitslagen!J39,5,0))</f>
        <v>15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/>
      <c r="G46" s="51"/>
      <c r="H46" s="16"/>
      <c r="I46" s="51"/>
      <c r="J46" s="17"/>
      <c r="K46" s="4"/>
      <c r="L46" s="4"/>
      <c r="M46" s="17">
        <f>SUM(IF(AND(F46=Uitslagen!F41,H46=Uitslagen!H41),10,0),IF(J46=Uitslagen!J41,5,0))</f>
        <v>15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/>
      <c r="G48" s="51"/>
      <c r="H48" s="16"/>
      <c r="I48" s="51"/>
      <c r="J48" s="17"/>
      <c r="K48" s="4"/>
      <c r="L48" s="4"/>
      <c r="M48" s="17">
        <f>SUM(IF(AND(F48=Uitslagen!F43,H48=Uitslagen!H43),10,0),IF(J48=Uitslagen!J43,5,0))</f>
        <v>15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/>
      <c r="G50" s="51"/>
      <c r="H50" s="16"/>
      <c r="I50" s="51"/>
      <c r="J50" s="17"/>
      <c r="K50" s="4"/>
      <c r="L50" s="4"/>
      <c r="M50" s="17">
        <f>SUM(IF(AND(F50=Uitslagen!F45,H50=Uitslagen!H45),10,0),IF(J50=Uitslagen!J45,5,0))</f>
        <v>15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/>
      <c r="G52" s="51"/>
      <c r="H52" s="16"/>
      <c r="I52" s="51"/>
      <c r="J52" s="17"/>
      <c r="K52" s="4"/>
      <c r="L52" s="4"/>
      <c r="M52" s="17">
        <f>SUM(IF(AND(F52=Uitslagen!F47,H52=Uitslagen!H47),10,0),IF(J52=Uitslagen!J47,5,0))</f>
        <v>15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/>
      <c r="G54" s="51"/>
      <c r="H54" s="16"/>
      <c r="I54" s="51"/>
      <c r="J54" s="17"/>
      <c r="K54" s="4"/>
      <c r="L54" s="4"/>
      <c r="M54" s="17">
        <f>SUM(IF(AND(F54=Uitslagen!F49,H54=Uitslagen!H49),10,0),IF(J54=Uitslagen!J49,5,0))</f>
        <v>15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/>
      <c r="G56" s="51"/>
      <c r="H56" s="16"/>
      <c r="I56" s="51"/>
      <c r="J56" s="17"/>
      <c r="K56" s="4"/>
      <c r="L56" s="4"/>
      <c r="M56" s="17">
        <f>SUM(IF(AND(F56=Uitslagen!F51,H56=Uitslagen!H51),10,0),IF(J56=Uitslagen!J51,5,0))</f>
        <v>15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/>
      <c r="G58" s="51"/>
      <c r="H58" s="16"/>
      <c r="I58" s="51"/>
      <c r="J58" s="17"/>
      <c r="K58" s="4"/>
      <c r="L58" s="4"/>
      <c r="M58" s="17">
        <f>SUM(IF(AND(F58=Uitslagen!F53,H58=Uitslagen!H53),10,0),IF(J58=Uitslagen!J53,5,0))</f>
        <v>15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75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75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/>
  <dimension ref="A1:M81"/>
  <sheetViews>
    <sheetView showGridLines="0" workbookViewId="0">
      <selection sqref="A1:XFD1048576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/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/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/>
      <c r="G8" s="51"/>
      <c r="H8" s="16"/>
      <c r="I8" s="51"/>
      <c r="J8" s="17"/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/>
      <c r="G10" s="51"/>
      <c r="H10" s="16"/>
      <c r="I10" s="51"/>
      <c r="J10" s="17"/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/>
      <c r="G12" s="51"/>
      <c r="H12" s="16"/>
      <c r="I12" s="51"/>
      <c r="J12" s="17"/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/>
      <c r="G14" s="51"/>
      <c r="H14" s="16"/>
      <c r="I14" s="51"/>
      <c r="J14" s="17"/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/>
      <c r="G16" s="51"/>
      <c r="H16" s="16"/>
      <c r="I16" s="51"/>
      <c r="J16" s="17"/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/>
      <c r="G18" s="51"/>
      <c r="H18" s="16"/>
      <c r="I18" s="51"/>
      <c r="J18" s="17"/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/>
      <c r="G20" s="51"/>
      <c r="H20" s="16"/>
      <c r="I20" s="51"/>
      <c r="J20" s="17"/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/>
      <c r="G22" s="51"/>
      <c r="H22" s="16"/>
      <c r="I22" s="51"/>
      <c r="J22" s="17"/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/>
      <c r="G24" s="51"/>
      <c r="H24" s="16"/>
      <c r="I24" s="51"/>
      <c r="J24" s="17"/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/>
      <c r="G26" s="51"/>
      <c r="H26" s="16"/>
      <c r="I26" s="51"/>
      <c r="J26" s="17"/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/>
      <c r="G28" s="51"/>
      <c r="H28" s="16"/>
      <c r="I28" s="51"/>
      <c r="J28" s="17"/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/>
      <c r="G30" s="51"/>
      <c r="H30" s="16"/>
      <c r="I30" s="51"/>
      <c r="J30" s="17"/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/>
      <c r="G32" s="51"/>
      <c r="H32" s="16"/>
      <c r="I32" s="51"/>
      <c r="J32" s="17"/>
      <c r="K32" s="4"/>
      <c r="L32" s="4"/>
      <c r="M32" s="17">
        <f>SUM(IF(AND(F32=Uitslagen!F27,H32=Uitslagen!H27),10,0),IF(J32=Uitslagen!J27,5,0))</f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/>
      <c r="G34" s="51"/>
      <c r="H34" s="16"/>
      <c r="I34" s="51"/>
      <c r="J34" s="17"/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/>
      <c r="G36" s="51"/>
      <c r="H36" s="16"/>
      <c r="I36" s="51"/>
      <c r="J36" s="17"/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/>
      <c r="G38" s="51"/>
      <c r="H38" s="16"/>
      <c r="I38" s="51"/>
      <c r="J38" s="17"/>
      <c r="K38" s="4"/>
      <c r="L38" s="4"/>
      <c r="M38" s="17">
        <f>SUM(IF(AND(F38=Uitslagen!F33,H38=Uitslagen!H33),10,0),IF(J38=Uitslagen!J33,5,0))</f>
        <v>15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/>
      <c r="G40" s="51"/>
      <c r="H40" s="16"/>
      <c r="I40" s="51"/>
      <c r="J40" s="17"/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/>
      <c r="G42" s="51"/>
      <c r="H42" s="16"/>
      <c r="I42" s="51"/>
      <c r="J42" s="17"/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/>
      <c r="G44" s="51"/>
      <c r="H44" s="16"/>
      <c r="I44" s="51"/>
      <c r="J44" s="17"/>
      <c r="K44" s="4"/>
      <c r="L44" s="4"/>
      <c r="M44" s="17">
        <f>SUM(IF(AND(F44=Uitslagen!F39,H44=Uitslagen!H39),10,0),IF(J44=Uitslagen!J39,5,0))</f>
        <v>15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/>
      <c r="G46" s="51"/>
      <c r="H46" s="16"/>
      <c r="I46" s="51"/>
      <c r="J46" s="17"/>
      <c r="K46" s="4"/>
      <c r="L46" s="4"/>
      <c r="M46" s="17">
        <f>SUM(IF(AND(F46=Uitslagen!F41,H46=Uitslagen!H41),10,0),IF(J46=Uitslagen!J41,5,0))</f>
        <v>15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/>
      <c r="G48" s="51"/>
      <c r="H48" s="16"/>
      <c r="I48" s="51"/>
      <c r="J48" s="17"/>
      <c r="K48" s="4"/>
      <c r="L48" s="4"/>
      <c r="M48" s="17">
        <f>SUM(IF(AND(F48=Uitslagen!F43,H48=Uitslagen!H43),10,0),IF(J48=Uitslagen!J43,5,0))</f>
        <v>15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/>
      <c r="G50" s="51"/>
      <c r="H50" s="16"/>
      <c r="I50" s="51"/>
      <c r="J50" s="17"/>
      <c r="K50" s="4"/>
      <c r="L50" s="4"/>
      <c r="M50" s="17">
        <f>SUM(IF(AND(F50=Uitslagen!F45,H50=Uitslagen!H45),10,0),IF(J50=Uitslagen!J45,5,0))</f>
        <v>15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/>
      <c r="G52" s="51"/>
      <c r="H52" s="16"/>
      <c r="I52" s="51"/>
      <c r="J52" s="17"/>
      <c r="K52" s="4"/>
      <c r="L52" s="4"/>
      <c r="M52" s="17">
        <f>SUM(IF(AND(F52=Uitslagen!F47,H52=Uitslagen!H47),10,0),IF(J52=Uitslagen!J47,5,0))</f>
        <v>15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/>
      <c r="G54" s="51"/>
      <c r="H54" s="16"/>
      <c r="I54" s="51"/>
      <c r="J54" s="17"/>
      <c r="K54" s="4"/>
      <c r="L54" s="4"/>
      <c r="M54" s="17">
        <f>SUM(IF(AND(F54=Uitslagen!F49,H54=Uitslagen!H49),10,0),IF(J54=Uitslagen!J49,5,0))</f>
        <v>15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/>
      <c r="G56" s="51"/>
      <c r="H56" s="16"/>
      <c r="I56" s="51"/>
      <c r="J56" s="17"/>
      <c r="K56" s="4"/>
      <c r="L56" s="4"/>
      <c r="M56" s="17">
        <f>SUM(IF(AND(F56=Uitslagen!F51,H56=Uitslagen!H51),10,0),IF(J56=Uitslagen!J51,5,0))</f>
        <v>15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/>
      <c r="G58" s="51"/>
      <c r="H58" s="16"/>
      <c r="I58" s="51"/>
      <c r="J58" s="17"/>
      <c r="K58" s="4"/>
      <c r="L58" s="4"/>
      <c r="M58" s="17">
        <f>SUM(IF(AND(F58=Uitslagen!F53,H58=Uitslagen!H53),10,0),IF(J58=Uitslagen!J53,5,0))</f>
        <v>15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75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75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"/>
  <dimension ref="A1:M81"/>
  <sheetViews>
    <sheetView showGridLines="0" workbookViewId="0">
      <selection sqref="A1:XFD1048576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/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/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/>
      <c r="G8" s="51"/>
      <c r="H8" s="16"/>
      <c r="I8" s="51"/>
      <c r="J8" s="17"/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/>
      <c r="G10" s="51"/>
      <c r="H10" s="16"/>
      <c r="I10" s="51"/>
      <c r="J10" s="17"/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/>
      <c r="G12" s="51"/>
      <c r="H12" s="16"/>
      <c r="I12" s="51"/>
      <c r="J12" s="17"/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/>
      <c r="G14" s="51"/>
      <c r="H14" s="16"/>
      <c r="I14" s="51"/>
      <c r="J14" s="17"/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/>
      <c r="G16" s="51"/>
      <c r="H16" s="16"/>
      <c r="I16" s="51"/>
      <c r="J16" s="17"/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/>
      <c r="G18" s="51"/>
      <c r="H18" s="16"/>
      <c r="I18" s="51"/>
      <c r="J18" s="17"/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/>
      <c r="G20" s="51"/>
      <c r="H20" s="16"/>
      <c r="I20" s="51"/>
      <c r="J20" s="17"/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/>
      <c r="G22" s="51"/>
      <c r="H22" s="16"/>
      <c r="I22" s="51"/>
      <c r="J22" s="17"/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/>
      <c r="G24" s="51"/>
      <c r="H24" s="16"/>
      <c r="I24" s="51"/>
      <c r="J24" s="17"/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/>
      <c r="G26" s="51"/>
      <c r="H26" s="16"/>
      <c r="I26" s="51"/>
      <c r="J26" s="17"/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/>
      <c r="G28" s="51"/>
      <c r="H28" s="16"/>
      <c r="I28" s="51"/>
      <c r="J28" s="17"/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/>
      <c r="G30" s="51"/>
      <c r="H30" s="16"/>
      <c r="I30" s="51"/>
      <c r="J30" s="17"/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/>
      <c r="G32" s="51"/>
      <c r="H32" s="16"/>
      <c r="I32" s="51"/>
      <c r="J32" s="17"/>
      <c r="K32" s="4"/>
      <c r="L32" s="4"/>
      <c r="M32" s="17">
        <f>SUM(IF(AND(F32=Uitslagen!F27,H32=Uitslagen!H27),10,0),IF(J32=Uitslagen!J27,5,0))</f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/>
      <c r="G34" s="51"/>
      <c r="H34" s="16"/>
      <c r="I34" s="51"/>
      <c r="J34" s="17"/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/>
      <c r="G36" s="51"/>
      <c r="H36" s="16"/>
      <c r="I36" s="51"/>
      <c r="J36" s="17"/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/>
      <c r="G38" s="51"/>
      <c r="H38" s="16"/>
      <c r="I38" s="51"/>
      <c r="J38" s="17"/>
      <c r="K38" s="4"/>
      <c r="L38" s="4"/>
      <c r="M38" s="17">
        <f>SUM(IF(AND(F38=Uitslagen!F33,H38=Uitslagen!H33),10,0),IF(J38=Uitslagen!J33,5,0))</f>
        <v>15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/>
      <c r="G40" s="51"/>
      <c r="H40" s="16"/>
      <c r="I40" s="51"/>
      <c r="J40" s="17"/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/>
      <c r="G42" s="51"/>
      <c r="H42" s="16"/>
      <c r="I42" s="51"/>
      <c r="J42" s="17"/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/>
      <c r="G44" s="51"/>
      <c r="H44" s="16"/>
      <c r="I44" s="51"/>
      <c r="J44" s="17"/>
      <c r="K44" s="4"/>
      <c r="L44" s="4"/>
      <c r="M44" s="17">
        <f>SUM(IF(AND(F44=Uitslagen!F39,H44=Uitslagen!H39),10,0),IF(J44=Uitslagen!J39,5,0))</f>
        <v>15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/>
      <c r="G46" s="51"/>
      <c r="H46" s="16"/>
      <c r="I46" s="51"/>
      <c r="J46" s="17"/>
      <c r="K46" s="4"/>
      <c r="L46" s="4"/>
      <c r="M46" s="17">
        <f>SUM(IF(AND(F46=Uitslagen!F41,H46=Uitslagen!H41),10,0),IF(J46=Uitslagen!J41,5,0))</f>
        <v>15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/>
      <c r="G48" s="51"/>
      <c r="H48" s="16"/>
      <c r="I48" s="51"/>
      <c r="J48" s="17"/>
      <c r="K48" s="4"/>
      <c r="L48" s="4"/>
      <c r="M48" s="17">
        <f>SUM(IF(AND(F48=Uitslagen!F43,H48=Uitslagen!H43),10,0),IF(J48=Uitslagen!J43,5,0))</f>
        <v>15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/>
      <c r="G50" s="51"/>
      <c r="H50" s="16"/>
      <c r="I50" s="51"/>
      <c r="J50" s="17"/>
      <c r="K50" s="4"/>
      <c r="L50" s="4"/>
      <c r="M50" s="17">
        <f>SUM(IF(AND(F50=Uitslagen!F45,H50=Uitslagen!H45),10,0),IF(J50=Uitslagen!J45,5,0))</f>
        <v>15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/>
      <c r="G52" s="51"/>
      <c r="H52" s="16"/>
      <c r="I52" s="51"/>
      <c r="J52" s="17"/>
      <c r="K52" s="4"/>
      <c r="L52" s="4"/>
      <c r="M52" s="17">
        <f>SUM(IF(AND(F52=Uitslagen!F47,H52=Uitslagen!H47),10,0),IF(J52=Uitslagen!J47,5,0))</f>
        <v>15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/>
      <c r="G54" s="51"/>
      <c r="H54" s="16"/>
      <c r="I54" s="51"/>
      <c r="J54" s="17"/>
      <c r="K54" s="4"/>
      <c r="L54" s="4"/>
      <c r="M54" s="17">
        <f>SUM(IF(AND(F54=Uitslagen!F49,H54=Uitslagen!H49),10,0),IF(J54=Uitslagen!J49,5,0))</f>
        <v>15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/>
      <c r="G56" s="51"/>
      <c r="H56" s="16"/>
      <c r="I56" s="51"/>
      <c r="J56" s="17"/>
      <c r="K56" s="4"/>
      <c r="L56" s="4"/>
      <c r="M56" s="17">
        <f>SUM(IF(AND(F56=Uitslagen!F51,H56=Uitslagen!H51),10,0),IF(J56=Uitslagen!J51,5,0))</f>
        <v>15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/>
      <c r="G58" s="51"/>
      <c r="H58" s="16"/>
      <c r="I58" s="51"/>
      <c r="J58" s="17"/>
      <c r="K58" s="4"/>
      <c r="L58" s="4"/>
      <c r="M58" s="17">
        <f>SUM(IF(AND(F58=Uitslagen!F53,H58=Uitslagen!H53),10,0),IF(J58=Uitslagen!J53,5,0))</f>
        <v>15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75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75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3"/>
  <dimension ref="A1:M81"/>
  <sheetViews>
    <sheetView showGridLines="0" workbookViewId="0">
      <selection sqref="A1:XFD1048576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/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/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/>
      <c r="G8" s="51"/>
      <c r="H8" s="16"/>
      <c r="I8" s="51"/>
      <c r="J8" s="17"/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/>
      <c r="G10" s="51"/>
      <c r="H10" s="16"/>
      <c r="I10" s="51"/>
      <c r="J10" s="17"/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/>
      <c r="G12" s="51"/>
      <c r="H12" s="16"/>
      <c r="I12" s="51"/>
      <c r="J12" s="17"/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/>
      <c r="G14" s="51"/>
      <c r="H14" s="16"/>
      <c r="I14" s="51"/>
      <c r="J14" s="17"/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/>
      <c r="G16" s="51"/>
      <c r="H16" s="16"/>
      <c r="I16" s="51"/>
      <c r="J16" s="17"/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/>
      <c r="G18" s="51"/>
      <c r="H18" s="16"/>
      <c r="I18" s="51"/>
      <c r="J18" s="17"/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/>
      <c r="G20" s="51"/>
      <c r="H20" s="16"/>
      <c r="I20" s="51"/>
      <c r="J20" s="17"/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/>
      <c r="G22" s="51"/>
      <c r="H22" s="16"/>
      <c r="I22" s="51"/>
      <c r="J22" s="17"/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/>
      <c r="G24" s="51"/>
      <c r="H24" s="16"/>
      <c r="I24" s="51"/>
      <c r="J24" s="17"/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/>
      <c r="G26" s="51"/>
      <c r="H26" s="16"/>
      <c r="I26" s="51"/>
      <c r="J26" s="17"/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/>
      <c r="G28" s="51"/>
      <c r="H28" s="16"/>
      <c r="I28" s="51"/>
      <c r="J28" s="17"/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/>
      <c r="G30" s="51"/>
      <c r="H30" s="16"/>
      <c r="I30" s="51"/>
      <c r="J30" s="17"/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/>
      <c r="G32" s="51"/>
      <c r="H32" s="16"/>
      <c r="I32" s="51"/>
      <c r="J32" s="17"/>
      <c r="K32" s="4"/>
      <c r="L32" s="4"/>
      <c r="M32" s="17">
        <f>SUM(IF(AND(F32=Uitslagen!F27,H32=Uitslagen!H27),10,0),IF(J32=Uitslagen!J27,5,0))</f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/>
      <c r="G34" s="51"/>
      <c r="H34" s="16"/>
      <c r="I34" s="51"/>
      <c r="J34" s="17"/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/>
      <c r="G36" s="51"/>
      <c r="H36" s="16"/>
      <c r="I36" s="51"/>
      <c r="J36" s="17"/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/>
      <c r="G38" s="51"/>
      <c r="H38" s="16"/>
      <c r="I38" s="51"/>
      <c r="J38" s="17"/>
      <c r="K38" s="4"/>
      <c r="L38" s="4"/>
      <c r="M38" s="17">
        <f>SUM(IF(AND(F38=Uitslagen!F33,H38=Uitslagen!H33),10,0),IF(J38=Uitslagen!J33,5,0))</f>
        <v>15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/>
      <c r="G40" s="51"/>
      <c r="H40" s="16"/>
      <c r="I40" s="51"/>
      <c r="J40" s="17"/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/>
      <c r="G42" s="51"/>
      <c r="H42" s="16"/>
      <c r="I42" s="51"/>
      <c r="J42" s="17"/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/>
      <c r="G44" s="51"/>
      <c r="H44" s="16"/>
      <c r="I44" s="51"/>
      <c r="J44" s="17"/>
      <c r="K44" s="4"/>
      <c r="L44" s="4"/>
      <c r="M44" s="17">
        <f>SUM(IF(AND(F44=Uitslagen!F39,H44=Uitslagen!H39),10,0),IF(J44=Uitslagen!J39,5,0))</f>
        <v>15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/>
      <c r="G46" s="51"/>
      <c r="H46" s="16"/>
      <c r="I46" s="51"/>
      <c r="J46" s="17"/>
      <c r="K46" s="4"/>
      <c r="L46" s="4"/>
      <c r="M46" s="17">
        <f>SUM(IF(AND(F46=Uitslagen!F41,H46=Uitslagen!H41),10,0),IF(J46=Uitslagen!J41,5,0))</f>
        <v>15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/>
      <c r="G48" s="51"/>
      <c r="H48" s="16"/>
      <c r="I48" s="51"/>
      <c r="J48" s="17"/>
      <c r="K48" s="4"/>
      <c r="L48" s="4"/>
      <c r="M48" s="17">
        <f>SUM(IF(AND(F48=Uitslagen!F43,H48=Uitslagen!H43),10,0),IF(J48=Uitslagen!J43,5,0))</f>
        <v>15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/>
      <c r="G50" s="51"/>
      <c r="H50" s="16"/>
      <c r="I50" s="51"/>
      <c r="J50" s="17"/>
      <c r="K50" s="4"/>
      <c r="L50" s="4"/>
      <c r="M50" s="17">
        <f>SUM(IF(AND(F50=Uitslagen!F45,H50=Uitslagen!H45),10,0),IF(J50=Uitslagen!J45,5,0))</f>
        <v>15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/>
      <c r="G52" s="51"/>
      <c r="H52" s="16"/>
      <c r="I52" s="51"/>
      <c r="J52" s="17"/>
      <c r="K52" s="4"/>
      <c r="L52" s="4"/>
      <c r="M52" s="17">
        <f>SUM(IF(AND(F52=Uitslagen!F47,H52=Uitslagen!H47),10,0),IF(J52=Uitslagen!J47,5,0))</f>
        <v>15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/>
      <c r="G54" s="51"/>
      <c r="H54" s="16"/>
      <c r="I54" s="51"/>
      <c r="J54" s="17"/>
      <c r="K54" s="4"/>
      <c r="L54" s="4"/>
      <c r="M54" s="17">
        <f>SUM(IF(AND(F54=Uitslagen!F49,H54=Uitslagen!H49),10,0),IF(J54=Uitslagen!J49,5,0))</f>
        <v>15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/>
      <c r="G56" s="51"/>
      <c r="H56" s="16"/>
      <c r="I56" s="51"/>
      <c r="J56" s="17"/>
      <c r="K56" s="4"/>
      <c r="L56" s="4"/>
      <c r="M56" s="17">
        <f>SUM(IF(AND(F56=Uitslagen!F51,H56=Uitslagen!H51),10,0),IF(J56=Uitslagen!J51,5,0))</f>
        <v>15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/>
      <c r="G58" s="51"/>
      <c r="H58" s="16"/>
      <c r="I58" s="51"/>
      <c r="J58" s="17"/>
      <c r="K58" s="4"/>
      <c r="L58" s="4"/>
      <c r="M58" s="17">
        <f>SUM(IF(AND(F58=Uitslagen!F53,H58=Uitslagen!H53),10,0),IF(J58=Uitslagen!J53,5,0))</f>
        <v>15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75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75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showGridLines="0" workbookViewId="0">
      <selection sqref="A1:XFD1048576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/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/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/>
      <c r="G8" s="51"/>
      <c r="H8" s="16"/>
      <c r="I8" s="51"/>
      <c r="J8" s="17"/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/>
      <c r="G10" s="51"/>
      <c r="H10" s="16"/>
      <c r="I10" s="51"/>
      <c r="J10" s="17"/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/>
      <c r="G12" s="51"/>
      <c r="H12" s="16"/>
      <c r="I12" s="51"/>
      <c r="J12" s="17"/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/>
      <c r="G14" s="51"/>
      <c r="H14" s="16"/>
      <c r="I14" s="51"/>
      <c r="J14" s="17"/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/>
      <c r="G16" s="51"/>
      <c r="H16" s="16"/>
      <c r="I16" s="51"/>
      <c r="J16" s="17"/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/>
      <c r="G18" s="51"/>
      <c r="H18" s="16"/>
      <c r="I18" s="51"/>
      <c r="J18" s="17"/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/>
      <c r="G20" s="51"/>
      <c r="H20" s="16"/>
      <c r="I20" s="51"/>
      <c r="J20" s="17"/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/>
      <c r="G22" s="51"/>
      <c r="H22" s="16"/>
      <c r="I22" s="51"/>
      <c r="J22" s="17"/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/>
      <c r="G24" s="51"/>
      <c r="H24" s="16"/>
      <c r="I24" s="51"/>
      <c r="J24" s="17"/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/>
      <c r="G26" s="51"/>
      <c r="H26" s="16"/>
      <c r="I26" s="51"/>
      <c r="J26" s="17"/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/>
      <c r="G28" s="51"/>
      <c r="H28" s="16"/>
      <c r="I28" s="51"/>
      <c r="J28" s="17"/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/>
      <c r="G30" s="51"/>
      <c r="H30" s="16"/>
      <c r="I30" s="51"/>
      <c r="J30" s="17"/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/>
      <c r="G32" s="51"/>
      <c r="H32" s="16"/>
      <c r="I32" s="51"/>
      <c r="J32" s="17"/>
      <c r="K32" s="4"/>
      <c r="L32" s="4"/>
      <c r="M32" s="17">
        <f>SUM(IF(AND(F32=Uitslagen!F27,H32=Uitslagen!H27),10,0),IF(J32=Uitslagen!J27,5,0))</f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/>
      <c r="G34" s="51"/>
      <c r="H34" s="16"/>
      <c r="I34" s="51"/>
      <c r="J34" s="17"/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/>
      <c r="G36" s="51"/>
      <c r="H36" s="16"/>
      <c r="I36" s="51"/>
      <c r="J36" s="17"/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/>
      <c r="G38" s="51"/>
      <c r="H38" s="16"/>
      <c r="I38" s="51"/>
      <c r="J38" s="17"/>
      <c r="K38" s="4"/>
      <c r="L38" s="4"/>
      <c r="M38" s="17">
        <f>SUM(IF(AND(F38=Uitslagen!F33,H38=Uitslagen!H33),10,0),IF(J38=Uitslagen!J33,5,0))</f>
        <v>15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/>
      <c r="G40" s="51"/>
      <c r="H40" s="16"/>
      <c r="I40" s="51"/>
      <c r="J40" s="17"/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/>
      <c r="G42" s="51"/>
      <c r="H42" s="16"/>
      <c r="I42" s="51"/>
      <c r="J42" s="17"/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/>
      <c r="G44" s="51"/>
      <c r="H44" s="16"/>
      <c r="I44" s="51"/>
      <c r="J44" s="17"/>
      <c r="K44" s="4"/>
      <c r="L44" s="4"/>
      <c r="M44" s="17">
        <f>SUM(IF(AND(F44=Uitslagen!F39,H44=Uitslagen!H39),10,0),IF(J44=Uitslagen!J39,5,0))</f>
        <v>15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/>
      <c r="G46" s="51"/>
      <c r="H46" s="16"/>
      <c r="I46" s="51"/>
      <c r="J46" s="17"/>
      <c r="K46" s="4"/>
      <c r="L46" s="4"/>
      <c r="M46" s="17">
        <f>SUM(IF(AND(F46=Uitslagen!F41,H46=Uitslagen!H41),10,0),IF(J46=Uitslagen!J41,5,0))</f>
        <v>15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/>
      <c r="G48" s="51"/>
      <c r="H48" s="16"/>
      <c r="I48" s="51"/>
      <c r="J48" s="17"/>
      <c r="K48" s="4"/>
      <c r="L48" s="4"/>
      <c r="M48" s="17">
        <f>SUM(IF(AND(F48=Uitslagen!F43,H48=Uitslagen!H43),10,0),IF(J48=Uitslagen!J43,5,0))</f>
        <v>15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/>
      <c r="G50" s="51"/>
      <c r="H50" s="16"/>
      <c r="I50" s="51"/>
      <c r="J50" s="17"/>
      <c r="K50" s="4"/>
      <c r="L50" s="4"/>
      <c r="M50" s="17">
        <f>SUM(IF(AND(F50=Uitslagen!F45,H50=Uitslagen!H45),10,0),IF(J50=Uitslagen!J45,5,0))</f>
        <v>15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/>
      <c r="G52" s="51"/>
      <c r="H52" s="16"/>
      <c r="I52" s="51"/>
      <c r="J52" s="17"/>
      <c r="K52" s="4"/>
      <c r="L52" s="4"/>
      <c r="M52" s="17">
        <f>SUM(IF(AND(F52=Uitslagen!F47,H52=Uitslagen!H47),10,0),IF(J52=Uitslagen!J47,5,0))</f>
        <v>15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/>
      <c r="G54" s="51"/>
      <c r="H54" s="16"/>
      <c r="I54" s="51"/>
      <c r="J54" s="17"/>
      <c r="K54" s="4"/>
      <c r="L54" s="4"/>
      <c r="M54" s="17">
        <f>SUM(IF(AND(F54=Uitslagen!F49,H54=Uitslagen!H49),10,0),IF(J54=Uitslagen!J49,5,0))</f>
        <v>15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/>
      <c r="G56" s="51"/>
      <c r="H56" s="16"/>
      <c r="I56" s="51"/>
      <c r="J56" s="17"/>
      <c r="K56" s="4"/>
      <c r="L56" s="4"/>
      <c r="M56" s="17">
        <f>SUM(IF(AND(F56=Uitslagen!F51,H56=Uitslagen!H51),10,0),IF(J56=Uitslagen!J51,5,0))</f>
        <v>15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/>
      <c r="G58" s="51"/>
      <c r="H58" s="16"/>
      <c r="I58" s="51"/>
      <c r="J58" s="17"/>
      <c r="K58" s="4"/>
      <c r="L58" s="4"/>
      <c r="M58" s="17">
        <f>SUM(IF(AND(F58=Uitslagen!F53,H58=Uitslagen!H53),10,0),IF(J58=Uitslagen!J53,5,0))</f>
        <v>15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75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75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showGridLines="0" workbookViewId="0">
      <selection sqref="A1:XFD1048576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/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/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/>
      <c r="G8" s="51"/>
      <c r="H8" s="16"/>
      <c r="I8" s="51"/>
      <c r="J8" s="17"/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/>
      <c r="G10" s="51"/>
      <c r="H10" s="16"/>
      <c r="I10" s="51"/>
      <c r="J10" s="17"/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/>
      <c r="G12" s="51"/>
      <c r="H12" s="16"/>
      <c r="I12" s="51"/>
      <c r="J12" s="17"/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/>
      <c r="G14" s="51"/>
      <c r="H14" s="16"/>
      <c r="I14" s="51"/>
      <c r="J14" s="17"/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/>
      <c r="G16" s="51"/>
      <c r="H16" s="16"/>
      <c r="I16" s="51"/>
      <c r="J16" s="17"/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/>
      <c r="G18" s="51"/>
      <c r="H18" s="16"/>
      <c r="I18" s="51"/>
      <c r="J18" s="17"/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/>
      <c r="G20" s="51"/>
      <c r="H20" s="16"/>
      <c r="I20" s="51"/>
      <c r="J20" s="17"/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/>
      <c r="G22" s="51"/>
      <c r="H22" s="16"/>
      <c r="I22" s="51"/>
      <c r="J22" s="17"/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/>
      <c r="G24" s="51"/>
      <c r="H24" s="16"/>
      <c r="I24" s="51"/>
      <c r="J24" s="17"/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/>
      <c r="G26" s="51"/>
      <c r="H26" s="16"/>
      <c r="I26" s="51"/>
      <c r="J26" s="17"/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/>
      <c r="G28" s="51"/>
      <c r="H28" s="16"/>
      <c r="I28" s="51"/>
      <c r="J28" s="17"/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/>
      <c r="G30" s="51"/>
      <c r="H30" s="16"/>
      <c r="I30" s="51"/>
      <c r="J30" s="17"/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/>
      <c r="G32" s="51"/>
      <c r="H32" s="16"/>
      <c r="I32" s="51"/>
      <c r="J32" s="17"/>
      <c r="K32" s="4"/>
      <c r="L32" s="4"/>
      <c r="M32" s="17">
        <f>SUM(IF(AND(F32=Uitslagen!F27,H32=Uitslagen!H27),10,0),IF(J32=Uitslagen!J27,5,0))</f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/>
      <c r="G34" s="51"/>
      <c r="H34" s="16"/>
      <c r="I34" s="51"/>
      <c r="J34" s="17"/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/>
      <c r="G36" s="51"/>
      <c r="H36" s="16"/>
      <c r="I36" s="51"/>
      <c r="J36" s="17"/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/>
      <c r="G38" s="51"/>
      <c r="H38" s="16"/>
      <c r="I38" s="51"/>
      <c r="J38" s="17"/>
      <c r="K38" s="4"/>
      <c r="L38" s="4"/>
      <c r="M38" s="17">
        <f>SUM(IF(AND(F38=Uitslagen!F33,H38=Uitslagen!H33),10,0),IF(J38=Uitslagen!J33,5,0))</f>
        <v>15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/>
      <c r="G40" s="51"/>
      <c r="H40" s="16"/>
      <c r="I40" s="51"/>
      <c r="J40" s="17"/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/>
      <c r="G42" s="51"/>
      <c r="H42" s="16"/>
      <c r="I42" s="51"/>
      <c r="J42" s="17"/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/>
      <c r="G44" s="51"/>
      <c r="H44" s="16"/>
      <c r="I44" s="51"/>
      <c r="J44" s="17"/>
      <c r="K44" s="4"/>
      <c r="L44" s="4"/>
      <c r="M44" s="17">
        <f>SUM(IF(AND(F44=Uitslagen!F39,H44=Uitslagen!H39),10,0),IF(J44=Uitslagen!J39,5,0))</f>
        <v>15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/>
      <c r="G46" s="51"/>
      <c r="H46" s="16"/>
      <c r="I46" s="51"/>
      <c r="J46" s="17"/>
      <c r="K46" s="4"/>
      <c r="L46" s="4"/>
      <c r="M46" s="17">
        <f>SUM(IF(AND(F46=Uitslagen!F41,H46=Uitslagen!H41),10,0),IF(J46=Uitslagen!J41,5,0))</f>
        <v>15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/>
      <c r="G48" s="51"/>
      <c r="H48" s="16"/>
      <c r="I48" s="51"/>
      <c r="J48" s="17"/>
      <c r="K48" s="4"/>
      <c r="L48" s="4"/>
      <c r="M48" s="17">
        <f>SUM(IF(AND(F48=Uitslagen!F43,H48=Uitslagen!H43),10,0),IF(J48=Uitslagen!J43,5,0))</f>
        <v>15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/>
      <c r="G50" s="51"/>
      <c r="H50" s="16"/>
      <c r="I50" s="51"/>
      <c r="J50" s="17"/>
      <c r="K50" s="4"/>
      <c r="L50" s="4"/>
      <c r="M50" s="17">
        <f>SUM(IF(AND(F50=Uitslagen!F45,H50=Uitslagen!H45),10,0),IF(J50=Uitslagen!J45,5,0))</f>
        <v>15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/>
      <c r="G52" s="51"/>
      <c r="H52" s="16"/>
      <c r="I52" s="51"/>
      <c r="J52" s="17"/>
      <c r="K52" s="4"/>
      <c r="L52" s="4"/>
      <c r="M52" s="17">
        <f>SUM(IF(AND(F52=Uitslagen!F47,H52=Uitslagen!H47),10,0),IF(J52=Uitslagen!J47,5,0))</f>
        <v>15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/>
      <c r="G54" s="51"/>
      <c r="H54" s="16"/>
      <c r="I54" s="51"/>
      <c r="J54" s="17"/>
      <c r="K54" s="4"/>
      <c r="L54" s="4"/>
      <c r="M54" s="17">
        <f>SUM(IF(AND(F54=Uitslagen!F49,H54=Uitslagen!H49),10,0),IF(J54=Uitslagen!J49,5,0))</f>
        <v>15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/>
      <c r="G56" s="51"/>
      <c r="H56" s="16"/>
      <c r="I56" s="51"/>
      <c r="J56" s="17"/>
      <c r="K56" s="4"/>
      <c r="L56" s="4"/>
      <c r="M56" s="17">
        <f>SUM(IF(AND(F56=Uitslagen!F51,H56=Uitslagen!H51),10,0),IF(J56=Uitslagen!J51,5,0))</f>
        <v>15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/>
      <c r="G58" s="51"/>
      <c r="H58" s="16"/>
      <c r="I58" s="51"/>
      <c r="J58" s="17"/>
      <c r="K58" s="4"/>
      <c r="L58" s="4"/>
      <c r="M58" s="17">
        <f>SUM(IF(AND(F58=Uitslagen!F53,H58=Uitslagen!H53),10,0),IF(J58=Uitslagen!J53,5,0))</f>
        <v>15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75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75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showGridLines="0" workbookViewId="0">
      <selection sqref="A1:XFD1048576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/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/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/>
      <c r="G8" s="51"/>
      <c r="H8" s="16"/>
      <c r="I8" s="51"/>
      <c r="J8" s="17"/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/>
      <c r="G10" s="51"/>
      <c r="H10" s="16"/>
      <c r="I10" s="51"/>
      <c r="J10" s="17"/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/>
      <c r="G12" s="51"/>
      <c r="H12" s="16"/>
      <c r="I12" s="51"/>
      <c r="J12" s="17"/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/>
      <c r="G14" s="51"/>
      <c r="H14" s="16"/>
      <c r="I14" s="51"/>
      <c r="J14" s="17"/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/>
      <c r="G16" s="51"/>
      <c r="H16" s="16"/>
      <c r="I16" s="51"/>
      <c r="J16" s="17"/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/>
      <c r="G18" s="51"/>
      <c r="H18" s="16"/>
      <c r="I18" s="51"/>
      <c r="J18" s="17"/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/>
      <c r="G20" s="51"/>
      <c r="H20" s="16"/>
      <c r="I20" s="51"/>
      <c r="J20" s="17"/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/>
      <c r="G22" s="51"/>
      <c r="H22" s="16"/>
      <c r="I22" s="51"/>
      <c r="J22" s="17"/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/>
      <c r="G24" s="51"/>
      <c r="H24" s="16"/>
      <c r="I24" s="51"/>
      <c r="J24" s="17"/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/>
      <c r="G26" s="51"/>
      <c r="H26" s="16"/>
      <c r="I26" s="51"/>
      <c r="J26" s="17"/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/>
      <c r="G28" s="51"/>
      <c r="H28" s="16"/>
      <c r="I28" s="51"/>
      <c r="J28" s="17"/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/>
      <c r="G30" s="51"/>
      <c r="H30" s="16"/>
      <c r="I30" s="51"/>
      <c r="J30" s="17"/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/>
      <c r="G32" s="51"/>
      <c r="H32" s="16"/>
      <c r="I32" s="51"/>
      <c r="J32" s="17"/>
      <c r="K32" s="4"/>
      <c r="L32" s="4"/>
      <c r="M32" s="17">
        <f>SUM(IF(AND(F32=Uitslagen!F27,H32=Uitslagen!H27),10,0),IF(J32=Uitslagen!J27,5,0))</f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/>
      <c r="G34" s="51"/>
      <c r="H34" s="16"/>
      <c r="I34" s="51"/>
      <c r="J34" s="17"/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/>
      <c r="G36" s="51"/>
      <c r="H36" s="16"/>
      <c r="I36" s="51"/>
      <c r="J36" s="17"/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/>
      <c r="G38" s="51"/>
      <c r="H38" s="16"/>
      <c r="I38" s="51"/>
      <c r="J38" s="17"/>
      <c r="K38" s="4"/>
      <c r="L38" s="4"/>
      <c r="M38" s="17">
        <f>SUM(IF(AND(F38=Uitslagen!F33,H38=Uitslagen!H33),10,0),IF(J38=Uitslagen!J33,5,0))</f>
        <v>15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/>
      <c r="G40" s="51"/>
      <c r="H40" s="16"/>
      <c r="I40" s="51"/>
      <c r="J40" s="17"/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/>
      <c r="G42" s="51"/>
      <c r="H42" s="16"/>
      <c r="I42" s="51"/>
      <c r="J42" s="17"/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/>
      <c r="G44" s="51"/>
      <c r="H44" s="16"/>
      <c r="I44" s="51"/>
      <c r="J44" s="17"/>
      <c r="K44" s="4"/>
      <c r="L44" s="4"/>
      <c r="M44" s="17">
        <f>SUM(IF(AND(F44=Uitslagen!F39,H44=Uitslagen!H39),10,0),IF(J44=Uitslagen!J39,5,0))</f>
        <v>15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/>
      <c r="G46" s="51"/>
      <c r="H46" s="16"/>
      <c r="I46" s="51"/>
      <c r="J46" s="17"/>
      <c r="K46" s="4"/>
      <c r="L46" s="4"/>
      <c r="M46" s="17">
        <f>SUM(IF(AND(F46=Uitslagen!F41,H46=Uitslagen!H41),10,0),IF(J46=Uitslagen!J41,5,0))</f>
        <v>15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/>
      <c r="G48" s="51"/>
      <c r="H48" s="16"/>
      <c r="I48" s="51"/>
      <c r="J48" s="17"/>
      <c r="K48" s="4"/>
      <c r="L48" s="4"/>
      <c r="M48" s="17">
        <f>SUM(IF(AND(F48=Uitslagen!F43,H48=Uitslagen!H43),10,0),IF(J48=Uitslagen!J43,5,0))</f>
        <v>15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/>
      <c r="G50" s="51"/>
      <c r="H50" s="16"/>
      <c r="I50" s="51"/>
      <c r="J50" s="17"/>
      <c r="K50" s="4"/>
      <c r="L50" s="4"/>
      <c r="M50" s="17">
        <f>SUM(IF(AND(F50=Uitslagen!F45,H50=Uitslagen!H45),10,0),IF(J50=Uitslagen!J45,5,0))</f>
        <v>15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/>
      <c r="G52" s="51"/>
      <c r="H52" s="16"/>
      <c r="I52" s="51"/>
      <c r="J52" s="17"/>
      <c r="K52" s="4"/>
      <c r="L52" s="4"/>
      <c r="M52" s="17">
        <f>SUM(IF(AND(F52=Uitslagen!F47,H52=Uitslagen!H47),10,0),IF(J52=Uitslagen!J47,5,0))</f>
        <v>15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/>
      <c r="G54" s="51"/>
      <c r="H54" s="16"/>
      <c r="I54" s="51"/>
      <c r="J54" s="17"/>
      <c r="K54" s="4"/>
      <c r="L54" s="4"/>
      <c r="M54" s="17">
        <f>SUM(IF(AND(F54=Uitslagen!F49,H54=Uitslagen!H49),10,0),IF(J54=Uitslagen!J49,5,0))</f>
        <v>15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/>
      <c r="G56" s="51"/>
      <c r="H56" s="16"/>
      <c r="I56" s="51"/>
      <c r="J56" s="17"/>
      <c r="K56" s="4"/>
      <c r="L56" s="4"/>
      <c r="M56" s="17">
        <f>SUM(IF(AND(F56=Uitslagen!F51,H56=Uitslagen!H51),10,0),IF(J56=Uitslagen!J51,5,0))</f>
        <v>15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/>
      <c r="G58" s="51"/>
      <c r="H58" s="16"/>
      <c r="I58" s="51"/>
      <c r="J58" s="17"/>
      <c r="K58" s="4"/>
      <c r="L58" s="4"/>
      <c r="M58" s="17">
        <f>SUM(IF(AND(F58=Uitslagen!F53,H58=Uitslagen!H53),10,0),IF(J58=Uitslagen!J53,5,0))</f>
        <v>15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75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75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81"/>
  <sheetViews>
    <sheetView showGridLines="0" topLeftCell="A13" workbookViewId="0">
      <selection activeCell="P40" sqref="P40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77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75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3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2</v>
      </c>
      <c r="I10" s="51"/>
      <c r="J10" s="17">
        <v>3</v>
      </c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2</v>
      </c>
      <c r="G12" s="51"/>
      <c r="H12" s="16">
        <v>3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4</v>
      </c>
      <c r="G14" s="51"/>
      <c r="H14" s="16">
        <v>1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1</v>
      </c>
      <c r="G18" s="51"/>
      <c r="H18" s="16">
        <v>1</v>
      </c>
      <c r="I18" s="51"/>
      <c r="J18" s="17">
        <v>3</v>
      </c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3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0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1</v>
      </c>
      <c r="G24" s="51"/>
      <c r="H24" s="16">
        <v>2</v>
      </c>
      <c r="I24" s="51"/>
      <c r="J24" s="17">
        <v>2</v>
      </c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3</v>
      </c>
      <c r="G26" s="51"/>
      <c r="H26" s="16">
        <v>2</v>
      </c>
      <c r="I26" s="51"/>
      <c r="J26" s="17">
        <v>2</v>
      </c>
      <c r="K26" s="4"/>
      <c r="L26" s="4"/>
      <c r="M26" s="17">
        <f>SUM(IF(AND(F26=Uitslagen!F21,H26=Uitslagen!H21),10,0),IF(J26=Uitslagen!J21,5,0))</f>
        <v>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2</v>
      </c>
      <c r="I28" s="51"/>
      <c r="J28" s="17">
        <v>2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3</v>
      </c>
      <c r="G30" s="51"/>
      <c r="H30" s="16">
        <v>3</v>
      </c>
      <c r="I30" s="51"/>
      <c r="J30" s="17">
        <v>3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2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0</v>
      </c>
      <c r="G38" s="51"/>
      <c r="H38" s="16">
        <v>0</v>
      </c>
      <c r="I38" s="51"/>
      <c r="J38" s="17">
        <v>3</v>
      </c>
      <c r="K38" s="4"/>
      <c r="L38" s="4"/>
      <c r="M38" s="17"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2</v>
      </c>
      <c r="I40" s="51"/>
      <c r="J40" s="17">
        <v>2</v>
      </c>
      <c r="K40" s="4"/>
      <c r="L40" s="4"/>
      <c r="M40" s="17">
        <f>SUM(IF(AND(F40=Uitslagen!F35,H40=Uitslagen!H35),10,0),IF(J40=Uitslagen!J35,5,0))</f>
        <v>5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15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4</v>
      </c>
      <c r="G44" s="51"/>
      <c r="H44" s="16">
        <v>5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4</v>
      </c>
      <c r="I46" s="51"/>
      <c r="J46" s="17">
        <v>2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2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2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5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0</v>
      </c>
      <c r="G58" s="51"/>
      <c r="H58" s="16">
        <v>3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15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15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54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59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78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76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40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showGridLines="0" workbookViewId="0">
      <selection sqref="A1:XFD1048576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/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/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/>
      <c r="G8" s="51"/>
      <c r="H8" s="16"/>
      <c r="I8" s="51"/>
      <c r="J8" s="17"/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/>
      <c r="G10" s="51"/>
      <c r="H10" s="16"/>
      <c r="I10" s="51"/>
      <c r="J10" s="17"/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/>
      <c r="G12" s="51"/>
      <c r="H12" s="16"/>
      <c r="I12" s="51"/>
      <c r="J12" s="17"/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/>
      <c r="G14" s="51"/>
      <c r="H14" s="16"/>
      <c r="I14" s="51"/>
      <c r="J14" s="17"/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/>
      <c r="G16" s="51"/>
      <c r="H16" s="16"/>
      <c r="I16" s="51"/>
      <c r="J16" s="17"/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/>
      <c r="G18" s="51"/>
      <c r="H18" s="16"/>
      <c r="I18" s="51"/>
      <c r="J18" s="17"/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/>
      <c r="G20" s="51"/>
      <c r="H20" s="16"/>
      <c r="I20" s="51"/>
      <c r="J20" s="17"/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/>
      <c r="G22" s="51"/>
      <c r="H22" s="16"/>
      <c r="I22" s="51"/>
      <c r="J22" s="17"/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/>
      <c r="G24" s="51"/>
      <c r="H24" s="16"/>
      <c r="I24" s="51"/>
      <c r="J24" s="17"/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/>
      <c r="G26" s="51"/>
      <c r="H26" s="16"/>
      <c r="I26" s="51"/>
      <c r="J26" s="17"/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/>
      <c r="G28" s="51"/>
      <c r="H28" s="16"/>
      <c r="I28" s="51"/>
      <c r="J28" s="17"/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/>
      <c r="G30" s="51"/>
      <c r="H30" s="16"/>
      <c r="I30" s="51"/>
      <c r="J30" s="17"/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/>
      <c r="G32" s="51"/>
      <c r="H32" s="16"/>
      <c r="I32" s="51"/>
      <c r="J32" s="17"/>
      <c r="K32" s="4"/>
      <c r="L32" s="4"/>
      <c r="M32" s="17">
        <f>SUM(IF(AND(F32=Uitslagen!F27,H32=Uitslagen!H27),10,0),IF(J32=Uitslagen!J27,5,0))</f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/>
      <c r="G34" s="51"/>
      <c r="H34" s="16"/>
      <c r="I34" s="51"/>
      <c r="J34" s="17"/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/>
      <c r="G36" s="51"/>
      <c r="H36" s="16"/>
      <c r="I36" s="51"/>
      <c r="J36" s="17"/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/>
      <c r="G38" s="51"/>
      <c r="H38" s="16"/>
      <c r="I38" s="51"/>
      <c r="J38" s="17"/>
      <c r="K38" s="4"/>
      <c r="L38" s="4"/>
      <c r="M38" s="17">
        <f>SUM(IF(AND(F38=Uitslagen!F33,H38=Uitslagen!H33),10,0),IF(J38=Uitslagen!J33,5,0))</f>
        <v>15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/>
      <c r="G40" s="51"/>
      <c r="H40" s="16"/>
      <c r="I40" s="51"/>
      <c r="J40" s="17"/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/>
      <c r="G42" s="51"/>
      <c r="H42" s="16"/>
      <c r="I42" s="51"/>
      <c r="J42" s="17"/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/>
      <c r="G44" s="51"/>
      <c r="H44" s="16"/>
      <c r="I44" s="51"/>
      <c r="J44" s="17"/>
      <c r="K44" s="4"/>
      <c r="L44" s="4"/>
      <c r="M44" s="17">
        <f>SUM(IF(AND(F44=Uitslagen!F39,H44=Uitslagen!H39),10,0),IF(J44=Uitslagen!J39,5,0))</f>
        <v>15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/>
      <c r="G46" s="51"/>
      <c r="H46" s="16"/>
      <c r="I46" s="51"/>
      <c r="J46" s="17"/>
      <c r="K46" s="4"/>
      <c r="L46" s="4"/>
      <c r="M46" s="17">
        <f>SUM(IF(AND(F46=Uitslagen!F41,H46=Uitslagen!H41),10,0),IF(J46=Uitslagen!J41,5,0))</f>
        <v>15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/>
      <c r="G48" s="51"/>
      <c r="H48" s="16"/>
      <c r="I48" s="51"/>
      <c r="J48" s="17"/>
      <c r="K48" s="4"/>
      <c r="L48" s="4"/>
      <c r="M48" s="17">
        <f>SUM(IF(AND(F48=Uitslagen!F43,H48=Uitslagen!H43),10,0),IF(J48=Uitslagen!J43,5,0))</f>
        <v>15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/>
      <c r="G50" s="51"/>
      <c r="H50" s="16"/>
      <c r="I50" s="51"/>
      <c r="J50" s="17"/>
      <c r="K50" s="4"/>
      <c r="L50" s="4"/>
      <c r="M50" s="17">
        <f>SUM(IF(AND(F50=Uitslagen!F45,H50=Uitslagen!H45),10,0),IF(J50=Uitslagen!J45,5,0))</f>
        <v>15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/>
      <c r="G52" s="51"/>
      <c r="H52" s="16"/>
      <c r="I52" s="51"/>
      <c r="J52" s="17"/>
      <c r="K52" s="4"/>
      <c r="L52" s="4"/>
      <c r="M52" s="17">
        <f>SUM(IF(AND(F52=Uitslagen!F47,H52=Uitslagen!H47),10,0),IF(J52=Uitslagen!J47,5,0))</f>
        <v>15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/>
      <c r="G54" s="51"/>
      <c r="H54" s="16"/>
      <c r="I54" s="51"/>
      <c r="J54" s="17"/>
      <c r="K54" s="4"/>
      <c r="L54" s="4"/>
      <c r="M54" s="17">
        <f>SUM(IF(AND(F54=Uitslagen!F49,H54=Uitslagen!H49),10,0),IF(J54=Uitslagen!J49,5,0))</f>
        <v>15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/>
      <c r="G56" s="51"/>
      <c r="H56" s="16"/>
      <c r="I56" s="51"/>
      <c r="J56" s="17"/>
      <c r="K56" s="4"/>
      <c r="L56" s="4"/>
      <c r="M56" s="17">
        <f>SUM(IF(AND(F56=Uitslagen!F51,H56=Uitslagen!H51),10,0),IF(J56=Uitslagen!J51,5,0))</f>
        <v>15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/>
      <c r="G58" s="51"/>
      <c r="H58" s="16"/>
      <c r="I58" s="51"/>
      <c r="J58" s="17"/>
      <c r="K58" s="4"/>
      <c r="L58" s="4"/>
      <c r="M58" s="17">
        <f>SUM(IF(AND(F58=Uitslagen!F53,H58=Uitslagen!H53),10,0),IF(J58=Uitslagen!J53,5,0))</f>
        <v>15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75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75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sqref="A1:XFD1048576"/>
    </sheetView>
  </sheetViews>
  <sheetFormatPr defaultColWidth="11.6328125" defaultRowHeight="12.75" customHeight="1" x14ac:dyDescent="0.25"/>
  <cols>
    <col min="1" max="1" width="10.08984375" style="65" customWidth="1"/>
    <col min="2" max="2" width="16.453125" style="65" bestFit="1" customWidth="1"/>
    <col min="3" max="3" width="1.453125" style="65" bestFit="1" customWidth="1"/>
    <col min="4" max="4" width="18.36328125" style="65" bestFit="1" customWidth="1"/>
    <col min="5" max="5" width="1.90625" style="65" customWidth="1"/>
    <col min="6" max="6" width="2.90625" style="65" customWidth="1"/>
    <col min="7" max="7" width="2" style="65" bestFit="1" customWidth="1"/>
    <col min="8" max="8" width="2.90625" style="65" customWidth="1"/>
    <col min="9" max="9" width="1.6328125" style="65" customWidth="1"/>
    <col min="10" max="10" width="7.6328125" style="65" customWidth="1"/>
    <col min="11" max="11" width="4.08984375" style="65" customWidth="1"/>
    <col min="12" max="12" width="1.6328125" style="56" customWidth="1"/>
    <col min="13" max="13" width="8.453125" style="56" bestFit="1" customWidth="1"/>
    <col min="14" max="16384" width="11.6328125" style="65"/>
  </cols>
  <sheetData>
    <row r="1" spans="1:13" s="56" customFormat="1" ht="3" customHeight="1" x14ac:dyDescent="0.25"/>
    <row r="2" spans="1:13" s="56" customFormat="1" ht="12.75" customHeight="1" x14ac:dyDescent="0.25">
      <c r="A2" s="57" t="s">
        <v>2</v>
      </c>
      <c r="B2" s="57"/>
      <c r="C2" s="58" t="s">
        <v>3</v>
      </c>
      <c r="D2" s="59"/>
      <c r="E2" s="60"/>
      <c r="F2" s="60"/>
      <c r="G2" s="60"/>
      <c r="H2" s="61"/>
      <c r="I2" s="58"/>
      <c r="J2" s="62"/>
      <c r="K2" s="62"/>
      <c r="L2" s="62"/>
      <c r="M2" s="58"/>
    </row>
    <row r="3" spans="1:13" s="56" customFormat="1" ht="3" customHeight="1" x14ac:dyDescent="0.25"/>
    <row r="4" spans="1:13" s="56" customFormat="1" ht="12.75" customHeight="1" x14ac:dyDescent="0.25">
      <c r="A4" s="57" t="s">
        <v>4</v>
      </c>
      <c r="B4" s="57"/>
      <c r="C4" s="58" t="s">
        <v>3</v>
      </c>
      <c r="D4" s="59"/>
      <c r="E4" s="60"/>
      <c r="F4" s="60"/>
      <c r="G4" s="60"/>
      <c r="H4" s="61"/>
      <c r="I4" s="58"/>
      <c r="J4" s="62"/>
      <c r="K4" s="62"/>
      <c r="L4" s="62"/>
      <c r="M4" s="58"/>
    </row>
    <row r="5" spans="1:13" s="56" customFormat="1" ht="3" customHeight="1" x14ac:dyDescent="0.25">
      <c r="A5" s="58"/>
      <c r="B5" s="58"/>
      <c r="C5" s="58"/>
      <c r="D5" s="58"/>
      <c r="E5" s="62"/>
      <c r="F5" s="58"/>
      <c r="G5" s="58"/>
      <c r="H5" s="58"/>
      <c r="I5" s="58"/>
      <c r="J5" s="62"/>
      <c r="K5" s="62"/>
      <c r="L5" s="62"/>
      <c r="M5" s="58"/>
    </row>
    <row r="6" spans="1:13" ht="12.75" customHeight="1" x14ac:dyDescent="0.3">
      <c r="A6" s="63" t="s">
        <v>5</v>
      </c>
      <c r="B6" s="63" t="s">
        <v>6</v>
      </c>
      <c r="C6" s="63"/>
      <c r="D6" s="63" t="s">
        <v>7</v>
      </c>
      <c r="E6" s="64"/>
      <c r="F6" s="63" t="s">
        <v>8</v>
      </c>
      <c r="G6" s="63"/>
      <c r="H6" s="63"/>
      <c r="I6" s="63"/>
      <c r="J6" s="63" t="s">
        <v>9</v>
      </c>
      <c r="K6" s="62"/>
      <c r="L6" s="63"/>
      <c r="M6" s="63" t="s">
        <v>1</v>
      </c>
    </row>
    <row r="7" spans="1:13" ht="3" customHeight="1" x14ac:dyDescent="0.25">
      <c r="A7" s="58"/>
      <c r="B7" s="58"/>
      <c r="C7" s="58"/>
      <c r="D7" s="58"/>
      <c r="E7" s="62"/>
      <c r="F7" s="58"/>
      <c r="G7" s="58"/>
      <c r="H7" s="58"/>
      <c r="I7" s="58"/>
      <c r="J7" s="58"/>
      <c r="K7" s="62"/>
      <c r="L7" s="62"/>
      <c r="M7" s="58"/>
    </row>
    <row r="8" spans="1:13" ht="12.75" customHeight="1" x14ac:dyDescent="0.25">
      <c r="A8" s="66">
        <v>42253</v>
      </c>
      <c r="B8" s="58" t="s">
        <v>46</v>
      </c>
      <c r="C8" s="58" t="s">
        <v>11</v>
      </c>
      <c r="D8" s="58" t="s">
        <v>47</v>
      </c>
      <c r="E8" s="62"/>
      <c r="F8" s="67"/>
      <c r="G8" s="58"/>
      <c r="H8" s="67"/>
      <c r="I8" s="58"/>
      <c r="J8" s="68"/>
      <c r="K8" s="62"/>
      <c r="L8" s="62"/>
      <c r="M8" s="68">
        <f>SUM(IF(AND(F8=Uitslagen!F3,H8=Uitslagen!H3),10,0),IF(J8=Uitslagen!J3,5,0))</f>
        <v>0</v>
      </c>
    </row>
    <row r="9" spans="1:13" ht="3" customHeight="1" x14ac:dyDescent="0.25">
      <c r="A9" s="85">
        <v>42260</v>
      </c>
      <c r="B9" s="58" t="s">
        <v>47</v>
      </c>
      <c r="C9" s="58" t="s">
        <v>11</v>
      </c>
      <c r="D9" s="58"/>
      <c r="E9" s="62"/>
      <c r="F9" s="58"/>
      <c r="G9" s="58"/>
      <c r="H9" s="58"/>
      <c r="I9" s="58"/>
      <c r="J9" s="68"/>
      <c r="K9" s="62"/>
      <c r="L9" s="62"/>
      <c r="M9" s="68"/>
    </row>
    <row r="10" spans="1:13" ht="12.75" customHeight="1" x14ac:dyDescent="0.25">
      <c r="A10" s="66">
        <v>42260</v>
      </c>
      <c r="B10" s="58" t="s">
        <v>47</v>
      </c>
      <c r="C10" s="58" t="s">
        <v>11</v>
      </c>
      <c r="D10" s="58" t="s">
        <v>48</v>
      </c>
      <c r="E10" s="62"/>
      <c r="F10" s="67"/>
      <c r="G10" s="58"/>
      <c r="H10" s="67"/>
      <c r="I10" s="58"/>
      <c r="J10" s="68"/>
      <c r="K10" s="62"/>
      <c r="L10" s="62"/>
      <c r="M10" s="68">
        <f>SUM(IF(AND(F10=Uitslagen!F5,H10=Uitslagen!H5),10,0),IF(J10=Uitslagen!J5,5,0))</f>
        <v>0</v>
      </c>
    </row>
    <row r="11" spans="1:13" ht="3" customHeight="1" x14ac:dyDescent="0.25">
      <c r="A11" s="58"/>
      <c r="B11" s="58"/>
      <c r="C11" s="58" t="s">
        <v>11</v>
      </c>
      <c r="D11" s="58"/>
      <c r="E11" s="62"/>
      <c r="F11" s="58"/>
      <c r="G11" s="58"/>
      <c r="H11" s="58"/>
      <c r="I11" s="58"/>
      <c r="J11" s="68"/>
      <c r="K11" s="62"/>
      <c r="L11" s="62"/>
      <c r="M11" s="68"/>
    </row>
    <row r="12" spans="1:13" ht="12.75" customHeight="1" x14ac:dyDescent="0.25">
      <c r="A12" s="66">
        <v>42267</v>
      </c>
      <c r="B12" s="58" t="s">
        <v>49</v>
      </c>
      <c r="C12" s="58" t="s">
        <v>11</v>
      </c>
      <c r="D12" s="58" t="s">
        <v>47</v>
      </c>
      <c r="E12" s="62"/>
      <c r="F12" s="67"/>
      <c r="G12" s="58"/>
      <c r="H12" s="67"/>
      <c r="I12" s="58"/>
      <c r="J12" s="68"/>
      <c r="K12" s="62"/>
      <c r="L12" s="62"/>
      <c r="M12" s="68">
        <f>SUM(IF(AND(F12=Uitslagen!F7,H12=Uitslagen!H7),10,0),IF(J12=Uitslagen!J7,5,0))</f>
        <v>0</v>
      </c>
    </row>
    <row r="13" spans="1:13" ht="3" customHeight="1" x14ac:dyDescent="0.25">
      <c r="A13" s="58"/>
      <c r="B13" s="58"/>
      <c r="C13" s="58" t="s">
        <v>11</v>
      </c>
      <c r="D13" s="58"/>
      <c r="E13" s="62"/>
      <c r="F13" s="58"/>
      <c r="G13" s="58"/>
      <c r="H13" s="58"/>
      <c r="I13" s="58"/>
      <c r="J13" s="68"/>
      <c r="K13" s="62"/>
      <c r="L13" s="62"/>
      <c r="M13" s="68"/>
    </row>
    <row r="14" spans="1:13" ht="12.75" customHeight="1" x14ac:dyDescent="0.25">
      <c r="A14" s="66">
        <v>42274</v>
      </c>
      <c r="B14" s="58" t="s">
        <v>47</v>
      </c>
      <c r="C14" s="58" t="s">
        <v>11</v>
      </c>
      <c r="D14" s="58" t="s">
        <v>17</v>
      </c>
      <c r="E14" s="62"/>
      <c r="F14" s="67"/>
      <c r="G14" s="58"/>
      <c r="H14" s="67"/>
      <c r="I14" s="58"/>
      <c r="J14" s="68"/>
      <c r="K14" s="62"/>
      <c r="L14" s="62"/>
      <c r="M14" s="68">
        <f>SUM(IF(AND(F14=Uitslagen!F9,H14=Uitslagen!H9),10,0),IF(J14=Uitslagen!J9,5,0))</f>
        <v>0</v>
      </c>
    </row>
    <row r="15" spans="1:13" ht="3" customHeight="1" x14ac:dyDescent="0.25">
      <c r="A15" s="58"/>
      <c r="B15" s="58"/>
      <c r="C15" s="58" t="s">
        <v>11</v>
      </c>
      <c r="D15" s="58"/>
      <c r="E15" s="62"/>
      <c r="F15" s="58"/>
      <c r="G15" s="58"/>
      <c r="H15" s="58"/>
      <c r="I15" s="58"/>
      <c r="J15" s="68"/>
      <c r="K15" s="62"/>
      <c r="L15" s="62"/>
      <c r="M15" s="68"/>
    </row>
    <row r="16" spans="1:13" ht="12.75" customHeight="1" x14ac:dyDescent="0.25">
      <c r="A16" s="66">
        <v>42281</v>
      </c>
      <c r="B16" s="58" t="s">
        <v>50</v>
      </c>
      <c r="C16" s="58" t="s">
        <v>11</v>
      </c>
      <c r="D16" s="58" t="s">
        <v>47</v>
      </c>
      <c r="E16" s="62"/>
      <c r="F16" s="67"/>
      <c r="G16" s="58"/>
      <c r="H16" s="67"/>
      <c r="I16" s="58"/>
      <c r="J16" s="68"/>
      <c r="K16" s="62"/>
      <c r="L16" s="62"/>
      <c r="M16" s="68">
        <f>SUM(IF(AND(F16=Uitslagen!F11,H16=Uitslagen!H11),10,0),IF(J16=Uitslagen!J11,5,0))</f>
        <v>0</v>
      </c>
    </row>
    <row r="17" spans="1:13" ht="3" customHeight="1" x14ac:dyDescent="0.25">
      <c r="A17" s="58"/>
      <c r="B17" s="58"/>
      <c r="C17" s="58" t="s">
        <v>11</v>
      </c>
      <c r="D17" s="58"/>
      <c r="E17" s="62"/>
      <c r="F17" s="58"/>
      <c r="G17" s="58"/>
      <c r="H17" s="58"/>
      <c r="I17" s="58"/>
      <c r="J17" s="68"/>
      <c r="K17" s="62"/>
      <c r="L17" s="62"/>
      <c r="M17" s="68"/>
    </row>
    <row r="18" spans="1:13" ht="12.75" customHeight="1" x14ac:dyDescent="0.25">
      <c r="A18" s="66">
        <v>42288</v>
      </c>
      <c r="B18" s="58" t="s">
        <v>51</v>
      </c>
      <c r="C18" s="58" t="s">
        <v>11</v>
      </c>
      <c r="D18" s="58" t="s">
        <v>52</v>
      </c>
      <c r="E18" s="62"/>
      <c r="F18" s="67"/>
      <c r="G18" s="58"/>
      <c r="H18" s="67"/>
      <c r="I18" s="58"/>
      <c r="J18" s="68"/>
      <c r="K18" s="62"/>
      <c r="L18" s="62"/>
      <c r="M18" s="68">
        <f>SUM(IF(AND(F18=Uitslagen!F13,H18=Uitslagen!H13),10,0),IF(J18=Uitslagen!J13,5,0))</f>
        <v>0</v>
      </c>
    </row>
    <row r="19" spans="1:13" ht="3" customHeight="1" x14ac:dyDescent="0.25">
      <c r="A19" s="58"/>
      <c r="B19" s="58"/>
      <c r="C19" s="58" t="s">
        <v>11</v>
      </c>
      <c r="D19" s="58"/>
      <c r="E19" s="62"/>
      <c r="F19" s="58"/>
      <c r="G19" s="58"/>
      <c r="H19" s="58"/>
      <c r="I19" s="58"/>
      <c r="J19" s="68"/>
      <c r="K19" s="62"/>
      <c r="L19" s="62"/>
      <c r="M19" s="68"/>
    </row>
    <row r="20" spans="1:13" ht="12.75" customHeight="1" x14ac:dyDescent="0.25">
      <c r="A20" s="66">
        <v>42295</v>
      </c>
      <c r="B20" s="58" t="s">
        <v>47</v>
      </c>
      <c r="C20" s="58" t="s">
        <v>11</v>
      </c>
      <c r="D20" s="58" t="s">
        <v>53</v>
      </c>
      <c r="E20" s="62"/>
      <c r="F20" s="67"/>
      <c r="G20" s="58"/>
      <c r="H20" s="67"/>
      <c r="I20" s="58"/>
      <c r="J20" s="68"/>
      <c r="K20" s="62"/>
      <c r="L20" s="62"/>
      <c r="M20" s="68">
        <f>SUM(IF(AND(F20=Uitslagen!F15,H20=Uitslagen!H15),10,0),IF(J20=Uitslagen!J15,5,0))</f>
        <v>0</v>
      </c>
    </row>
    <row r="21" spans="1:13" ht="3" customHeight="1" x14ac:dyDescent="0.25">
      <c r="A21" s="58"/>
      <c r="B21" s="58"/>
      <c r="C21" s="58" t="s">
        <v>11</v>
      </c>
      <c r="D21" s="58"/>
      <c r="E21" s="62"/>
      <c r="F21" s="58"/>
      <c r="G21" s="58"/>
      <c r="H21" s="58"/>
      <c r="I21" s="58"/>
      <c r="J21" s="68"/>
      <c r="K21" s="62"/>
      <c r="L21" s="62"/>
      <c r="M21" s="68"/>
    </row>
    <row r="22" spans="1:13" ht="12.75" customHeight="1" x14ac:dyDescent="0.25">
      <c r="A22" s="66">
        <v>42309</v>
      </c>
      <c r="B22" s="58" t="s">
        <v>54</v>
      </c>
      <c r="C22" s="58" t="s">
        <v>11</v>
      </c>
      <c r="D22" s="58" t="s">
        <v>47</v>
      </c>
      <c r="E22" s="62"/>
      <c r="F22" s="67"/>
      <c r="G22" s="58"/>
      <c r="H22" s="67"/>
      <c r="I22" s="58"/>
      <c r="J22" s="68"/>
      <c r="K22" s="62"/>
      <c r="L22" s="62"/>
      <c r="M22" s="68">
        <f>SUM(IF(AND(F22=Uitslagen!F17,H22=Uitslagen!H17),10,0),IF(J22=Uitslagen!J17,5,0))</f>
        <v>0</v>
      </c>
    </row>
    <row r="23" spans="1:13" ht="3" customHeight="1" x14ac:dyDescent="0.25">
      <c r="A23" s="58"/>
      <c r="B23" s="58"/>
      <c r="C23" s="58" t="s">
        <v>11</v>
      </c>
      <c r="D23" s="58"/>
      <c r="E23" s="62"/>
      <c r="F23" s="58"/>
      <c r="G23" s="58"/>
      <c r="H23" s="58"/>
      <c r="I23" s="58"/>
      <c r="J23" s="68"/>
      <c r="K23" s="62"/>
      <c r="L23" s="62"/>
      <c r="M23" s="68"/>
    </row>
    <row r="24" spans="1:13" ht="12.75" customHeight="1" x14ac:dyDescent="0.25">
      <c r="A24" s="66">
        <v>42316</v>
      </c>
      <c r="B24" s="58" t="s">
        <v>47</v>
      </c>
      <c r="C24" s="58" t="s">
        <v>11</v>
      </c>
      <c r="D24" s="58" t="s">
        <v>55</v>
      </c>
      <c r="E24" s="62"/>
      <c r="F24" s="67"/>
      <c r="G24" s="58"/>
      <c r="H24" s="67"/>
      <c r="I24" s="58"/>
      <c r="J24" s="68"/>
      <c r="K24" s="62"/>
      <c r="L24" s="62"/>
      <c r="M24" s="68">
        <f>SUM(IF(AND(F24=Uitslagen!F19,H24=Uitslagen!H19),10,0),IF(J24=Uitslagen!J19,5,0))</f>
        <v>0</v>
      </c>
    </row>
    <row r="25" spans="1:13" ht="3" customHeight="1" x14ac:dyDescent="0.25">
      <c r="A25" s="58"/>
      <c r="B25" s="58"/>
      <c r="C25" s="58" t="s">
        <v>11</v>
      </c>
      <c r="D25" s="58"/>
      <c r="E25" s="62"/>
      <c r="F25" s="58"/>
      <c r="G25" s="58"/>
      <c r="H25" s="58"/>
      <c r="I25" s="58"/>
      <c r="J25" s="68"/>
      <c r="K25" s="62"/>
      <c r="L25" s="62"/>
      <c r="M25" s="68"/>
    </row>
    <row r="26" spans="1:13" ht="12.75" customHeight="1" x14ac:dyDescent="0.25">
      <c r="A26" s="66">
        <v>42323</v>
      </c>
      <c r="B26" s="58" t="s">
        <v>14</v>
      </c>
      <c r="C26" s="58" t="s">
        <v>11</v>
      </c>
      <c r="D26" s="58" t="s">
        <v>47</v>
      </c>
      <c r="E26" s="62"/>
      <c r="F26" s="67"/>
      <c r="G26" s="58"/>
      <c r="H26" s="67"/>
      <c r="I26" s="58"/>
      <c r="J26" s="68"/>
      <c r="K26" s="62"/>
      <c r="L26" s="62"/>
      <c r="M26" s="68">
        <f>SUM(IF(AND(F26=Uitslagen!F21,H26=Uitslagen!H21),10,0),IF(J26=Uitslagen!J21,5,0))</f>
        <v>0</v>
      </c>
    </row>
    <row r="27" spans="1:13" ht="3" customHeight="1" x14ac:dyDescent="0.25">
      <c r="A27" s="58"/>
      <c r="B27" s="58"/>
      <c r="C27" s="58" t="s">
        <v>11</v>
      </c>
      <c r="D27" s="58"/>
      <c r="E27" s="62"/>
      <c r="F27" s="58"/>
      <c r="G27" s="58"/>
      <c r="H27" s="58"/>
      <c r="I27" s="58"/>
      <c r="J27" s="68"/>
      <c r="K27" s="62"/>
      <c r="L27" s="62"/>
      <c r="M27" s="68"/>
    </row>
    <row r="28" spans="1:13" ht="12.75" customHeight="1" x14ac:dyDescent="0.25">
      <c r="A28" s="66">
        <v>42337</v>
      </c>
      <c r="B28" s="58" t="s">
        <v>47</v>
      </c>
      <c r="C28" s="58" t="s">
        <v>11</v>
      </c>
      <c r="D28" s="58" t="s">
        <v>15</v>
      </c>
      <c r="E28" s="62"/>
      <c r="F28" s="67"/>
      <c r="G28" s="58"/>
      <c r="H28" s="67"/>
      <c r="I28" s="58"/>
      <c r="J28" s="68"/>
      <c r="K28" s="62"/>
      <c r="L28" s="62"/>
      <c r="M28" s="68">
        <f>SUM(IF(AND(F28=Uitslagen!F23,H28=Uitslagen!H23),10,0),IF(J28=Uitslagen!J23,5,0))</f>
        <v>0</v>
      </c>
    </row>
    <row r="29" spans="1:13" ht="3" customHeight="1" x14ac:dyDescent="0.25">
      <c r="A29" s="58"/>
      <c r="B29" s="58"/>
      <c r="C29" s="58" t="s">
        <v>11</v>
      </c>
      <c r="D29" s="58"/>
      <c r="E29" s="62"/>
      <c r="F29" s="58"/>
      <c r="G29" s="58"/>
      <c r="H29" s="58"/>
      <c r="I29" s="58"/>
      <c r="J29" s="68"/>
      <c r="K29" s="62"/>
      <c r="L29" s="62"/>
      <c r="M29" s="68"/>
    </row>
    <row r="30" spans="1:13" ht="12.75" customHeight="1" x14ac:dyDescent="0.25">
      <c r="A30" s="66">
        <v>42344</v>
      </c>
      <c r="B30" s="58" t="s">
        <v>56</v>
      </c>
      <c r="C30" s="58" t="s">
        <v>11</v>
      </c>
      <c r="D30" s="58" t="s">
        <v>47</v>
      </c>
      <c r="E30" s="62"/>
      <c r="F30" s="67"/>
      <c r="G30" s="58"/>
      <c r="H30" s="67"/>
      <c r="I30" s="58"/>
      <c r="J30" s="68"/>
      <c r="K30" s="62"/>
      <c r="L30" s="62"/>
      <c r="M30" s="68">
        <f>SUM(IF(AND(F30=Uitslagen!F25,H30=Uitslagen!H25),10,0),IF(J30=Uitslagen!J25,5,0))</f>
        <v>0</v>
      </c>
    </row>
    <row r="31" spans="1:13" ht="3" customHeight="1" x14ac:dyDescent="0.25">
      <c r="A31" s="58"/>
      <c r="B31" s="58"/>
      <c r="C31" s="58" t="s">
        <v>11</v>
      </c>
      <c r="D31" s="58"/>
      <c r="E31" s="62"/>
      <c r="F31" s="58"/>
      <c r="G31" s="58"/>
      <c r="H31" s="58"/>
      <c r="I31" s="58"/>
      <c r="J31" s="68"/>
      <c r="K31" s="62"/>
      <c r="L31" s="62"/>
      <c r="M31" s="68"/>
    </row>
    <row r="32" spans="1:13" ht="12.75" customHeight="1" x14ac:dyDescent="0.25">
      <c r="A32" s="66">
        <v>42351</v>
      </c>
      <c r="B32" s="58" t="s">
        <v>47</v>
      </c>
      <c r="C32" s="58" t="s">
        <v>11</v>
      </c>
      <c r="D32" s="58" t="s">
        <v>16</v>
      </c>
      <c r="E32" s="62"/>
      <c r="F32" s="67"/>
      <c r="G32" s="58"/>
      <c r="H32" s="67"/>
      <c r="I32" s="58"/>
      <c r="J32" s="68"/>
      <c r="K32" s="62"/>
      <c r="L32" s="62"/>
      <c r="M32" s="68">
        <f>SUM(IF(AND(F32=Uitslagen!F27,H32=Uitslagen!H27),10,0),IF(J32=Uitslagen!J27,5,0))</f>
        <v>0</v>
      </c>
    </row>
    <row r="33" spans="1:13" ht="3" customHeight="1" x14ac:dyDescent="0.25">
      <c r="A33" s="58"/>
      <c r="B33" s="58"/>
      <c r="C33" s="58" t="s">
        <v>11</v>
      </c>
      <c r="D33" s="58"/>
      <c r="E33" s="62"/>
      <c r="F33" s="58"/>
      <c r="G33" s="58"/>
      <c r="H33" s="58"/>
      <c r="I33" s="58"/>
      <c r="J33" s="68"/>
      <c r="K33" s="62"/>
      <c r="L33" s="62"/>
      <c r="M33" s="68"/>
    </row>
    <row r="34" spans="1:13" ht="12.75" customHeight="1" x14ac:dyDescent="0.25">
      <c r="A34" s="66">
        <v>42393</v>
      </c>
      <c r="B34" s="58" t="s">
        <v>48</v>
      </c>
      <c r="C34" s="58" t="s">
        <v>11</v>
      </c>
      <c r="D34" s="58" t="s">
        <v>47</v>
      </c>
      <c r="E34" s="62"/>
      <c r="F34" s="67"/>
      <c r="G34" s="58"/>
      <c r="H34" s="67"/>
      <c r="I34" s="58"/>
      <c r="J34" s="68"/>
      <c r="K34" s="62"/>
      <c r="L34" s="62"/>
      <c r="M34" s="68">
        <f>SUM(IF(AND(F34=Uitslagen!F29,H34=Uitslagen!H29),10,0),IF(J34=Uitslagen!J29,5,0))</f>
        <v>0</v>
      </c>
    </row>
    <row r="35" spans="1:13" ht="3" customHeight="1" x14ac:dyDescent="0.25">
      <c r="A35" s="58"/>
      <c r="B35" s="58"/>
      <c r="C35" s="58" t="s">
        <v>11</v>
      </c>
      <c r="D35" s="58"/>
      <c r="E35" s="62"/>
      <c r="F35" s="58"/>
      <c r="G35" s="58"/>
      <c r="H35" s="58"/>
      <c r="I35" s="58"/>
      <c r="J35" s="68"/>
      <c r="K35" s="62"/>
      <c r="L35" s="62"/>
      <c r="M35" s="68"/>
    </row>
    <row r="36" spans="1:13" ht="12.75" customHeight="1" x14ac:dyDescent="0.25">
      <c r="A36" s="66">
        <v>42400</v>
      </c>
      <c r="B36" s="58" t="s">
        <v>47</v>
      </c>
      <c r="C36" s="58" t="s">
        <v>11</v>
      </c>
      <c r="D36" s="58" t="s">
        <v>49</v>
      </c>
      <c r="E36" s="62"/>
      <c r="F36" s="67"/>
      <c r="G36" s="58"/>
      <c r="H36" s="67"/>
      <c r="I36" s="58"/>
      <c r="J36" s="68"/>
      <c r="K36" s="62"/>
      <c r="L36" s="62"/>
      <c r="M36" s="68">
        <f>SUM(IF(AND(F36=Uitslagen!F31,H36=Uitslagen!H31),10,0),IF(J36=Uitslagen!J31,5,0))</f>
        <v>0</v>
      </c>
    </row>
    <row r="37" spans="1:13" ht="3" customHeight="1" x14ac:dyDescent="0.25">
      <c r="A37" s="58"/>
      <c r="B37" s="58"/>
      <c r="C37" s="58" t="s">
        <v>11</v>
      </c>
      <c r="D37" s="58"/>
      <c r="E37" s="62"/>
      <c r="F37" s="58"/>
      <c r="G37" s="58"/>
      <c r="H37" s="58"/>
      <c r="I37" s="58"/>
      <c r="J37" s="68"/>
      <c r="K37" s="62"/>
      <c r="L37" s="62"/>
      <c r="M37" s="68"/>
    </row>
    <row r="38" spans="1:13" ht="12.75" customHeight="1" x14ac:dyDescent="0.25">
      <c r="A38" s="66">
        <v>42414</v>
      </c>
      <c r="B38" s="58" t="s">
        <v>17</v>
      </c>
      <c r="C38" s="58" t="s">
        <v>11</v>
      </c>
      <c r="D38" s="58" t="s">
        <v>47</v>
      </c>
      <c r="E38" s="62"/>
      <c r="F38" s="67"/>
      <c r="G38" s="58"/>
      <c r="H38" s="67"/>
      <c r="I38" s="58"/>
      <c r="J38" s="68"/>
      <c r="K38" s="62"/>
      <c r="L38" s="62"/>
      <c r="M38" s="68">
        <f>SUM(IF(AND(F38=Uitslagen!F33,H38=Uitslagen!H33),10,0),IF(J38=Uitslagen!J33,5,0))</f>
        <v>15</v>
      </c>
    </row>
    <row r="39" spans="1:13" ht="3" customHeight="1" x14ac:dyDescent="0.25">
      <c r="A39" s="58"/>
      <c r="B39" s="58"/>
      <c r="C39" s="58" t="s">
        <v>11</v>
      </c>
      <c r="D39" s="58"/>
      <c r="E39" s="62"/>
      <c r="F39" s="58"/>
      <c r="G39" s="58"/>
      <c r="H39" s="58"/>
      <c r="I39" s="58"/>
      <c r="J39" s="68"/>
      <c r="K39" s="62"/>
      <c r="L39" s="62"/>
      <c r="M39" s="68"/>
    </row>
    <row r="40" spans="1:13" ht="12.75" customHeight="1" x14ac:dyDescent="0.25">
      <c r="A40" s="66">
        <v>42421</v>
      </c>
      <c r="B40" s="58" t="s">
        <v>47</v>
      </c>
      <c r="C40" s="58" t="s">
        <v>11</v>
      </c>
      <c r="D40" s="58" t="s">
        <v>50</v>
      </c>
      <c r="E40" s="62"/>
      <c r="F40" s="67"/>
      <c r="G40" s="58"/>
      <c r="H40" s="67"/>
      <c r="I40" s="58"/>
      <c r="J40" s="68"/>
      <c r="K40" s="62"/>
      <c r="L40" s="62"/>
      <c r="M40" s="68">
        <f>SUM(IF(AND(F40=Uitslagen!F35,H40=Uitslagen!H35),10,0),IF(J40=Uitslagen!J35,5,0))</f>
        <v>0</v>
      </c>
    </row>
    <row r="41" spans="1:13" ht="3" customHeight="1" x14ac:dyDescent="0.25">
      <c r="A41" s="58"/>
      <c r="B41" s="58"/>
      <c r="C41" s="58" t="s">
        <v>11</v>
      </c>
      <c r="D41" s="58"/>
      <c r="E41" s="62"/>
      <c r="F41" s="58"/>
      <c r="G41" s="58"/>
      <c r="H41" s="58"/>
      <c r="I41" s="58"/>
      <c r="J41" s="68"/>
      <c r="K41" s="62"/>
      <c r="L41" s="62"/>
      <c r="M41" s="68"/>
    </row>
    <row r="42" spans="1:13" ht="12.75" customHeight="1" x14ac:dyDescent="0.25">
      <c r="A42" s="66">
        <v>42435</v>
      </c>
      <c r="B42" s="58" t="s">
        <v>52</v>
      </c>
      <c r="C42" s="58" t="s">
        <v>11</v>
      </c>
      <c r="D42" s="58" t="s">
        <v>47</v>
      </c>
      <c r="E42" s="62"/>
      <c r="F42" s="67"/>
      <c r="G42" s="58"/>
      <c r="H42" s="67"/>
      <c r="I42" s="58"/>
      <c r="J42" s="68"/>
      <c r="K42" s="62"/>
      <c r="L42" s="62"/>
      <c r="M42" s="68">
        <f>SUM(IF(AND(F42=Uitslagen!F37,H42=Uitslagen!H37),10,0),IF(J42=Uitslagen!J37,5,0))</f>
        <v>0</v>
      </c>
    </row>
    <row r="43" spans="1:13" ht="3" customHeight="1" x14ac:dyDescent="0.25">
      <c r="A43" s="58"/>
      <c r="B43" s="58"/>
      <c r="C43" s="58" t="s">
        <v>11</v>
      </c>
      <c r="D43" s="58"/>
      <c r="E43" s="62"/>
      <c r="F43" s="58"/>
      <c r="G43" s="58"/>
      <c r="H43" s="58"/>
      <c r="I43" s="58"/>
      <c r="J43" s="68"/>
      <c r="K43" s="62"/>
      <c r="L43" s="62"/>
      <c r="M43" s="68"/>
    </row>
    <row r="44" spans="1:13" ht="12.75" customHeight="1" x14ac:dyDescent="0.25">
      <c r="A44" s="66">
        <v>42442</v>
      </c>
      <c r="B44" s="58" t="s">
        <v>53</v>
      </c>
      <c r="C44" s="58" t="s">
        <v>11</v>
      </c>
      <c r="D44" s="58" t="s">
        <v>47</v>
      </c>
      <c r="E44" s="62"/>
      <c r="F44" s="67"/>
      <c r="G44" s="58"/>
      <c r="H44" s="67"/>
      <c r="I44" s="58"/>
      <c r="J44" s="68"/>
      <c r="K44" s="62"/>
      <c r="L44" s="62"/>
      <c r="M44" s="68">
        <f>SUM(IF(AND(F44=Uitslagen!F39,H44=Uitslagen!H39),10,0),IF(J44=Uitslagen!J39,5,0))</f>
        <v>15</v>
      </c>
    </row>
    <row r="45" spans="1:13" ht="3" customHeight="1" x14ac:dyDescent="0.25">
      <c r="A45" s="58"/>
      <c r="B45" s="58"/>
      <c r="C45" s="58" t="s">
        <v>11</v>
      </c>
      <c r="D45" s="58"/>
      <c r="E45" s="62"/>
      <c r="F45" s="58"/>
      <c r="G45" s="58"/>
      <c r="H45" s="58"/>
      <c r="I45" s="58"/>
      <c r="J45" s="68"/>
      <c r="K45" s="62"/>
      <c r="L45" s="62"/>
      <c r="M45" s="68"/>
    </row>
    <row r="46" spans="1:13" ht="12.75" customHeight="1" x14ac:dyDescent="0.25">
      <c r="A46" s="66">
        <v>42449</v>
      </c>
      <c r="B46" s="58" t="s">
        <v>47</v>
      </c>
      <c r="C46" s="58" t="s">
        <v>11</v>
      </c>
      <c r="D46" s="58" t="s">
        <v>54</v>
      </c>
      <c r="E46" s="62"/>
      <c r="F46" s="67"/>
      <c r="G46" s="58"/>
      <c r="H46" s="67"/>
      <c r="I46" s="58"/>
      <c r="J46" s="68"/>
      <c r="K46" s="62"/>
      <c r="L46" s="62"/>
      <c r="M46" s="68">
        <f>SUM(IF(AND(F46=Uitslagen!F41,H46=Uitslagen!H41),10,0),IF(J46=Uitslagen!J41,5,0))</f>
        <v>15</v>
      </c>
    </row>
    <row r="47" spans="1:13" ht="3" customHeight="1" x14ac:dyDescent="0.25">
      <c r="A47" s="58"/>
      <c r="B47" s="58"/>
      <c r="C47" s="58" t="s">
        <v>11</v>
      </c>
      <c r="D47" s="58"/>
      <c r="E47" s="62"/>
      <c r="F47" s="58"/>
      <c r="G47" s="58"/>
      <c r="H47" s="58"/>
      <c r="I47" s="58"/>
      <c r="J47" s="68"/>
      <c r="K47" s="62"/>
      <c r="L47" s="62"/>
      <c r="M47" s="68"/>
    </row>
    <row r="48" spans="1:13" ht="12.75" customHeight="1" x14ac:dyDescent="0.25">
      <c r="A48" s="66">
        <v>42463</v>
      </c>
      <c r="B48" s="58" t="s">
        <v>55</v>
      </c>
      <c r="C48" s="58" t="s">
        <v>11</v>
      </c>
      <c r="D48" s="58" t="s">
        <v>47</v>
      </c>
      <c r="E48" s="62"/>
      <c r="F48" s="67"/>
      <c r="G48" s="58"/>
      <c r="H48" s="67"/>
      <c r="I48" s="58"/>
      <c r="J48" s="68"/>
      <c r="K48" s="62"/>
      <c r="L48" s="62"/>
      <c r="M48" s="68">
        <f>SUM(IF(AND(F48=Uitslagen!F43,H48=Uitslagen!H43),10,0),IF(J48=Uitslagen!J43,5,0))</f>
        <v>15</v>
      </c>
    </row>
    <row r="49" spans="1:13" ht="3" customHeight="1" x14ac:dyDescent="0.25">
      <c r="A49" s="58"/>
      <c r="B49" s="58"/>
      <c r="C49" s="58" t="s">
        <v>11</v>
      </c>
      <c r="D49" s="58"/>
      <c r="E49" s="62"/>
      <c r="F49" s="58"/>
      <c r="G49" s="58"/>
      <c r="H49" s="58"/>
      <c r="I49" s="58"/>
      <c r="J49" s="68"/>
      <c r="K49" s="62"/>
      <c r="L49" s="62"/>
      <c r="M49" s="68"/>
    </row>
    <row r="50" spans="1:13" ht="12.75" customHeight="1" x14ac:dyDescent="0.25">
      <c r="A50" s="66">
        <v>42470</v>
      </c>
      <c r="B50" s="58" t="s">
        <v>47</v>
      </c>
      <c r="C50" s="58" t="s">
        <v>11</v>
      </c>
      <c r="D50" s="58" t="s">
        <v>14</v>
      </c>
      <c r="E50" s="62"/>
      <c r="F50" s="67"/>
      <c r="G50" s="58"/>
      <c r="H50" s="67"/>
      <c r="I50" s="58"/>
      <c r="J50" s="68"/>
      <c r="K50" s="62"/>
      <c r="L50" s="62"/>
      <c r="M50" s="68">
        <f>SUM(IF(AND(F50=Uitslagen!F45,H50=Uitslagen!H45),10,0),IF(J50=Uitslagen!J45,5,0))</f>
        <v>15</v>
      </c>
    </row>
    <row r="51" spans="1:13" s="56" customFormat="1" ht="3" customHeight="1" x14ac:dyDescent="0.25">
      <c r="A51" s="58"/>
      <c r="B51" s="58"/>
      <c r="C51" s="58" t="s">
        <v>11</v>
      </c>
      <c r="D51" s="58"/>
      <c r="E51" s="62"/>
      <c r="F51" s="58"/>
      <c r="G51" s="58"/>
      <c r="H51" s="58"/>
      <c r="I51" s="58"/>
      <c r="J51" s="62"/>
      <c r="K51" s="62"/>
      <c r="L51" s="62"/>
      <c r="M51" s="68"/>
    </row>
    <row r="52" spans="1:13" ht="12.75" customHeight="1" x14ac:dyDescent="0.25">
      <c r="A52" s="66">
        <v>42484</v>
      </c>
      <c r="B52" s="58" t="s">
        <v>16</v>
      </c>
      <c r="C52" s="58" t="s">
        <v>11</v>
      </c>
      <c r="D52" s="58" t="s">
        <v>47</v>
      </c>
      <c r="E52" s="62"/>
      <c r="F52" s="67"/>
      <c r="G52" s="58"/>
      <c r="H52" s="67"/>
      <c r="I52" s="58"/>
      <c r="J52" s="68"/>
      <c r="K52" s="62"/>
      <c r="L52" s="62"/>
      <c r="M52" s="68">
        <f>SUM(IF(AND(F52=Uitslagen!F47,H52=Uitslagen!H47),10,0),IF(J52=Uitslagen!J47,5,0))</f>
        <v>15</v>
      </c>
    </row>
    <row r="53" spans="1:13" ht="3" customHeight="1" x14ac:dyDescent="0.25">
      <c r="A53" s="58"/>
      <c r="B53" s="58"/>
      <c r="C53" s="58" t="s">
        <v>11</v>
      </c>
      <c r="D53" s="58"/>
      <c r="E53" s="62"/>
      <c r="F53" s="58"/>
      <c r="G53" s="58"/>
      <c r="H53" s="58"/>
      <c r="I53" s="58"/>
      <c r="J53" s="68"/>
      <c r="K53" s="62"/>
      <c r="L53" s="62"/>
      <c r="M53" s="68"/>
    </row>
    <row r="54" spans="1:13" ht="12.75" customHeight="1" x14ac:dyDescent="0.25">
      <c r="A54" s="66">
        <v>42491</v>
      </c>
      <c r="B54" s="58" t="s">
        <v>47</v>
      </c>
      <c r="C54" s="58" t="s">
        <v>11</v>
      </c>
      <c r="D54" s="58" t="s">
        <v>46</v>
      </c>
      <c r="E54" s="62"/>
      <c r="F54" s="67"/>
      <c r="G54" s="58"/>
      <c r="H54" s="67"/>
      <c r="I54" s="58"/>
      <c r="J54" s="68"/>
      <c r="K54" s="62"/>
      <c r="L54" s="62"/>
      <c r="M54" s="68">
        <f>SUM(IF(AND(F54=Uitslagen!F49,H54=Uitslagen!H49),10,0),IF(J54=Uitslagen!J49,5,0))</f>
        <v>15</v>
      </c>
    </row>
    <row r="55" spans="1:13" ht="3" customHeight="1" x14ac:dyDescent="0.25">
      <c r="A55" s="58"/>
      <c r="B55" s="58"/>
      <c r="C55" s="58" t="s">
        <v>11</v>
      </c>
      <c r="D55" s="58" t="s">
        <v>56</v>
      </c>
      <c r="E55" s="62"/>
      <c r="F55" s="58"/>
      <c r="G55" s="58"/>
      <c r="H55" s="58"/>
      <c r="I55" s="58"/>
      <c r="J55" s="68"/>
      <c r="K55" s="62"/>
      <c r="L55" s="62"/>
      <c r="M55" s="68"/>
    </row>
    <row r="56" spans="1:13" ht="12.75" customHeight="1" x14ac:dyDescent="0.25">
      <c r="A56" s="66">
        <v>42498</v>
      </c>
      <c r="B56" s="58" t="s">
        <v>47</v>
      </c>
      <c r="C56" s="58" t="s">
        <v>11</v>
      </c>
      <c r="D56" s="58" t="s">
        <v>56</v>
      </c>
      <c r="E56" s="62"/>
      <c r="F56" s="67"/>
      <c r="G56" s="58"/>
      <c r="H56" s="67"/>
      <c r="I56" s="58"/>
      <c r="J56" s="68"/>
      <c r="K56" s="62"/>
      <c r="L56" s="62"/>
      <c r="M56" s="68">
        <f>SUM(IF(AND(F56=Uitslagen!F51,H56=Uitslagen!H51),10,0),IF(J56=Uitslagen!J51,5,0))</f>
        <v>15</v>
      </c>
    </row>
    <row r="57" spans="1:13" ht="3" customHeight="1" x14ac:dyDescent="0.25">
      <c r="A57" s="58"/>
      <c r="B57" s="58"/>
      <c r="C57" s="58" t="s">
        <v>11</v>
      </c>
      <c r="D57" s="58"/>
      <c r="E57" s="62"/>
      <c r="F57" s="58"/>
      <c r="G57" s="58"/>
      <c r="H57" s="58"/>
      <c r="I57" s="58"/>
      <c r="J57" s="68"/>
      <c r="K57" s="62"/>
      <c r="L57" s="62"/>
      <c r="M57" s="68"/>
    </row>
    <row r="58" spans="1:13" ht="12.75" customHeight="1" x14ac:dyDescent="0.25">
      <c r="A58" s="66">
        <v>42506</v>
      </c>
      <c r="B58" s="58" t="s">
        <v>15</v>
      </c>
      <c r="C58" s="58" t="s">
        <v>11</v>
      </c>
      <c r="D58" s="58" t="s">
        <v>47</v>
      </c>
      <c r="E58" s="62"/>
      <c r="F58" s="67"/>
      <c r="G58" s="58"/>
      <c r="H58" s="67"/>
      <c r="I58" s="58"/>
      <c r="J58" s="68"/>
      <c r="K58" s="62"/>
      <c r="L58" s="62"/>
      <c r="M58" s="68">
        <f>SUM(IF(AND(F58=Uitslagen!F53,H58=Uitslagen!H53),10,0),IF(J58=Uitslagen!J53,5,0))</f>
        <v>15</v>
      </c>
    </row>
    <row r="59" spans="1:13" s="56" customFormat="1" ht="12.75" customHeight="1" x14ac:dyDescent="0.3">
      <c r="A59" s="66"/>
      <c r="B59" s="57"/>
      <c r="C59" s="58"/>
      <c r="D59" s="57"/>
      <c r="E59" s="62"/>
      <c r="F59" s="69"/>
      <c r="G59" s="69"/>
      <c r="H59" s="69"/>
      <c r="I59" s="69"/>
      <c r="J59" s="69"/>
      <c r="K59" s="57"/>
      <c r="L59" s="57"/>
      <c r="M59" s="70">
        <f>SUM(M8:M50)</f>
        <v>75</v>
      </c>
    </row>
    <row r="60" spans="1:13" s="56" customFormat="1" ht="3" customHeight="1" x14ac:dyDescent="0.25">
      <c r="A60" s="66"/>
      <c r="B60" s="57"/>
      <c r="C60" s="58"/>
      <c r="D60" s="57"/>
      <c r="E60" s="62"/>
      <c r="F60" s="58"/>
      <c r="G60" s="58"/>
      <c r="H60" s="58"/>
      <c r="I60" s="58"/>
      <c r="J60" s="62"/>
      <c r="K60" s="62"/>
      <c r="L60" s="62"/>
      <c r="M60" s="58"/>
    </row>
    <row r="61" spans="1:13" ht="12.75" customHeight="1" x14ac:dyDescent="0.25">
      <c r="A61" s="71" t="s">
        <v>40</v>
      </c>
      <c r="B61" s="71"/>
      <c r="C61" s="71"/>
      <c r="D61" s="71"/>
      <c r="E61" s="71"/>
      <c r="F61" s="71"/>
      <c r="G61" s="58"/>
      <c r="H61" s="59"/>
      <c r="I61" s="60"/>
      <c r="J61" s="60"/>
      <c r="K61" s="61"/>
      <c r="L61" s="57"/>
      <c r="M61" s="68">
        <f>IF(H61=Uitslagen!H55,25,0)</f>
        <v>0</v>
      </c>
    </row>
    <row r="62" spans="1:13" ht="3" customHeight="1" x14ac:dyDescent="0.25">
      <c r="A62" s="71"/>
      <c r="B62" s="71"/>
      <c r="C62" s="71"/>
      <c r="D62" s="71"/>
      <c r="E62" s="71"/>
      <c r="F62" s="71"/>
      <c r="G62" s="58"/>
      <c r="H62" s="62"/>
      <c r="I62" s="62"/>
      <c r="J62" s="62"/>
      <c r="K62" s="62"/>
      <c r="L62" s="62"/>
      <c r="M62" s="68"/>
    </row>
    <row r="63" spans="1:13" ht="12.75" customHeight="1" x14ac:dyDescent="0.25">
      <c r="A63" s="71" t="s">
        <v>37</v>
      </c>
      <c r="B63" s="71"/>
      <c r="C63" s="71"/>
      <c r="D63" s="71"/>
      <c r="E63" s="71"/>
      <c r="F63" s="71"/>
      <c r="G63" s="58"/>
      <c r="H63" s="59"/>
      <c r="I63" s="60"/>
      <c r="J63" s="60"/>
      <c r="K63" s="61"/>
      <c r="L63" s="62"/>
      <c r="M63" s="68">
        <f>IF(H63=Uitslagen!H57,15,0)</f>
        <v>0</v>
      </c>
    </row>
    <row r="64" spans="1:13" ht="3" customHeight="1" x14ac:dyDescent="0.25">
      <c r="A64" s="71"/>
      <c r="B64" s="71"/>
      <c r="C64" s="71"/>
      <c r="D64" s="71"/>
      <c r="E64" s="71"/>
      <c r="F64" s="71"/>
      <c r="G64" s="58"/>
      <c r="H64" s="62"/>
      <c r="I64" s="62"/>
      <c r="J64" s="62"/>
      <c r="K64" s="62"/>
      <c r="L64" s="62"/>
      <c r="M64" s="68"/>
    </row>
    <row r="65" spans="1:13" ht="12" customHeight="1" x14ac:dyDescent="0.25">
      <c r="A65" s="71" t="s">
        <v>38</v>
      </c>
      <c r="B65" s="71"/>
      <c r="C65" s="71"/>
      <c r="D65" s="71"/>
      <c r="E65" s="71"/>
      <c r="F65" s="71"/>
      <c r="G65" s="58"/>
      <c r="H65" s="72"/>
      <c r="I65" s="73"/>
      <c r="J65" s="73"/>
      <c r="K65" s="74"/>
      <c r="L65" s="62"/>
      <c r="M65" s="68">
        <f>IF(H65=Uitslagen!H59,15,0)</f>
        <v>0</v>
      </c>
    </row>
    <row r="66" spans="1:13" ht="3" customHeight="1" x14ac:dyDescent="0.25">
      <c r="A66" s="71"/>
      <c r="B66" s="71"/>
      <c r="C66" s="71"/>
      <c r="D66" s="71"/>
      <c r="E66" s="71"/>
      <c r="F66" s="71"/>
      <c r="G66" s="58"/>
      <c r="H66" s="62"/>
      <c r="I66" s="62"/>
      <c r="J66" s="62"/>
      <c r="K66" s="62"/>
      <c r="L66" s="62"/>
      <c r="M66" s="68"/>
    </row>
    <row r="67" spans="1:13" ht="13.5" customHeight="1" x14ac:dyDescent="0.25">
      <c r="A67" s="71" t="s">
        <v>39</v>
      </c>
      <c r="B67" s="71"/>
      <c r="C67" s="71"/>
      <c r="D67" s="71"/>
      <c r="E67" s="71"/>
      <c r="F67" s="71"/>
      <c r="G67" s="58"/>
      <c r="H67" s="72"/>
      <c r="I67" s="73"/>
      <c r="J67" s="73"/>
      <c r="K67" s="74"/>
      <c r="L67" s="62"/>
      <c r="M67" s="68">
        <f>IF(H67=Uitslagen!H61,15,0)</f>
        <v>0</v>
      </c>
    </row>
    <row r="68" spans="1:13" ht="3" customHeight="1" x14ac:dyDescent="0.25">
      <c r="A68" s="71"/>
      <c r="B68" s="71"/>
      <c r="C68" s="71"/>
      <c r="D68" s="71"/>
      <c r="E68" s="71"/>
      <c r="F68" s="71"/>
      <c r="G68" s="58"/>
      <c r="H68" s="62"/>
      <c r="I68" s="62"/>
      <c r="J68" s="62"/>
      <c r="K68" s="62"/>
      <c r="L68" s="62"/>
      <c r="M68" s="68"/>
    </row>
    <row r="69" spans="1:13" ht="12.75" customHeight="1" x14ac:dyDescent="0.25">
      <c r="A69" s="71" t="s">
        <v>41</v>
      </c>
      <c r="B69" s="71"/>
      <c r="C69" s="71"/>
      <c r="D69" s="71"/>
      <c r="E69" s="71"/>
      <c r="F69" s="71"/>
      <c r="G69" s="58"/>
      <c r="H69" s="75"/>
      <c r="I69" s="76"/>
      <c r="J69" s="76"/>
      <c r="K69" s="77"/>
      <c r="L69" s="62"/>
      <c r="M69" s="68">
        <f>IF(H69=Uitslagen!H63,25,0)</f>
        <v>0</v>
      </c>
    </row>
    <row r="70" spans="1:13" ht="3" customHeight="1" x14ac:dyDescent="0.25">
      <c r="A70" s="71"/>
      <c r="B70" s="71"/>
      <c r="C70" s="71"/>
      <c r="D70" s="71"/>
      <c r="E70" s="71"/>
      <c r="F70" s="71"/>
      <c r="G70" s="58"/>
      <c r="H70" s="62"/>
      <c r="I70" s="62"/>
      <c r="J70" s="62"/>
      <c r="K70" s="62"/>
      <c r="L70" s="62"/>
      <c r="M70" s="68"/>
    </row>
    <row r="71" spans="1:13" ht="12.75" customHeight="1" x14ac:dyDescent="0.25">
      <c r="A71" s="56" t="s">
        <v>44</v>
      </c>
      <c r="G71" s="58"/>
      <c r="H71" s="59"/>
      <c r="I71" s="60"/>
      <c r="J71" s="60"/>
      <c r="K71" s="61"/>
      <c r="L71" s="62"/>
      <c r="M71" s="68">
        <f>IF(H71=Uitslagen!H65,25,IF(H71=Uitslagen!H67,25,0))</f>
        <v>0</v>
      </c>
    </row>
    <row r="72" spans="1:13" ht="3" customHeight="1" x14ac:dyDescent="0.25">
      <c r="A72" s="71"/>
      <c r="B72" s="71"/>
      <c r="C72" s="71"/>
      <c r="D72" s="71"/>
      <c r="E72" s="71"/>
      <c r="F72" s="71"/>
      <c r="G72" s="58"/>
      <c r="H72" s="62"/>
      <c r="I72" s="62"/>
      <c r="J72" s="62"/>
      <c r="K72" s="62"/>
      <c r="L72" s="62"/>
      <c r="M72" s="68"/>
    </row>
    <row r="73" spans="1:13" ht="12.75" customHeight="1" x14ac:dyDescent="0.25">
      <c r="A73" s="56" t="s">
        <v>45</v>
      </c>
      <c r="G73" s="58"/>
      <c r="H73" s="59"/>
      <c r="I73" s="60"/>
      <c r="J73" s="60"/>
      <c r="K73" s="61"/>
      <c r="L73" s="62"/>
      <c r="M73" s="68">
        <f>IF(H73=Uitslagen!H67,25,IF(H73=Uitslagen!H69,25,0))</f>
        <v>0</v>
      </c>
    </row>
    <row r="74" spans="1:13" ht="3" customHeight="1" x14ac:dyDescent="0.25">
      <c r="A74" s="71"/>
      <c r="B74" s="71"/>
      <c r="C74" s="71"/>
      <c r="D74" s="71"/>
      <c r="E74" s="71"/>
      <c r="F74" s="71"/>
      <c r="G74" s="58"/>
      <c r="H74" s="62"/>
      <c r="I74" s="62"/>
      <c r="J74" s="62"/>
      <c r="K74" s="62"/>
      <c r="L74" s="62"/>
      <c r="M74" s="68"/>
    </row>
    <row r="75" spans="1:13" ht="12.75" customHeight="1" x14ac:dyDescent="0.25">
      <c r="A75" s="71" t="s">
        <v>42</v>
      </c>
      <c r="B75" s="71"/>
      <c r="C75" s="71"/>
      <c r="D75" s="71"/>
      <c r="E75" s="71"/>
      <c r="F75" s="71"/>
      <c r="G75" s="58"/>
      <c r="H75" s="59"/>
      <c r="I75" s="60"/>
      <c r="J75" s="60"/>
      <c r="K75" s="61"/>
      <c r="L75" s="62"/>
      <c r="M75" s="68">
        <f>IF(H75=Uitslagen!H69,25,0)</f>
        <v>0</v>
      </c>
    </row>
    <row r="76" spans="1:13" s="56" customFormat="1" ht="3" customHeight="1" x14ac:dyDescent="0.25">
      <c r="A76" s="71"/>
      <c r="B76" s="57"/>
      <c r="C76" s="58"/>
      <c r="D76" s="57"/>
      <c r="E76" s="62"/>
      <c r="F76" s="58"/>
      <c r="G76" s="58"/>
      <c r="H76" s="58"/>
      <c r="I76" s="58"/>
      <c r="J76" s="62"/>
      <c r="K76" s="62"/>
      <c r="L76" s="62"/>
      <c r="M76" s="58"/>
    </row>
    <row r="77" spans="1:13" s="56" customFormat="1" ht="12.75" customHeight="1" x14ac:dyDescent="0.3">
      <c r="A77" s="71"/>
      <c r="B77" s="57"/>
      <c r="C77" s="58"/>
      <c r="D77" s="57"/>
      <c r="E77" s="62"/>
      <c r="F77" s="69" t="s">
        <v>33</v>
      </c>
      <c r="G77" s="69"/>
      <c r="H77" s="69"/>
      <c r="I77" s="69"/>
      <c r="J77" s="69"/>
      <c r="K77" s="64"/>
      <c r="L77" s="64"/>
      <c r="M77" s="70">
        <f>SUM(M61:M75)</f>
        <v>0</v>
      </c>
    </row>
    <row r="78" spans="1:13" s="56" customFormat="1" ht="3" customHeight="1" x14ac:dyDescent="0.25">
      <c r="A78" s="71"/>
      <c r="B78" s="57"/>
      <c r="C78" s="58"/>
      <c r="D78" s="57"/>
      <c r="E78" s="62"/>
      <c r="F78" s="58"/>
      <c r="G78" s="58"/>
      <c r="H78" s="58"/>
      <c r="I78" s="58"/>
      <c r="J78" s="62"/>
      <c r="K78" s="62"/>
      <c r="L78" s="62"/>
      <c r="M78" s="58"/>
    </row>
    <row r="79" spans="1:13" ht="12.75" customHeight="1" x14ac:dyDescent="0.25">
      <c r="L79" s="62"/>
      <c r="M79" s="58"/>
    </row>
    <row r="80" spans="1:13" ht="12.75" customHeight="1" x14ac:dyDescent="0.3">
      <c r="F80" s="78" t="s">
        <v>36</v>
      </c>
      <c r="G80" s="78"/>
      <c r="H80" s="78"/>
      <c r="I80" s="78"/>
      <c r="J80" s="78"/>
      <c r="K80" s="79"/>
      <c r="L80" s="64"/>
      <c r="M80" s="70">
        <f>M59+M77</f>
        <v>75</v>
      </c>
    </row>
    <row r="81" spans="12:13" ht="12.75" customHeight="1" x14ac:dyDescent="0.25">
      <c r="L81" s="62"/>
      <c r="M81" s="58"/>
    </row>
  </sheetData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sqref="A1:XFD1048576"/>
    </sheetView>
  </sheetViews>
  <sheetFormatPr defaultColWidth="11.6328125" defaultRowHeight="12.75" customHeight="1" x14ac:dyDescent="0.25"/>
  <cols>
    <col min="1" max="1" width="10.08984375" style="65" customWidth="1"/>
    <col min="2" max="2" width="16.453125" style="65" bestFit="1" customWidth="1"/>
    <col min="3" max="3" width="1.453125" style="65" bestFit="1" customWidth="1"/>
    <col min="4" max="4" width="18.36328125" style="65" bestFit="1" customWidth="1"/>
    <col min="5" max="5" width="1.90625" style="65" customWidth="1"/>
    <col min="6" max="6" width="2.90625" style="65" customWidth="1"/>
    <col min="7" max="7" width="2" style="65" bestFit="1" customWidth="1"/>
    <col min="8" max="8" width="2.90625" style="65" customWidth="1"/>
    <col min="9" max="9" width="1.6328125" style="65" customWidth="1"/>
    <col min="10" max="10" width="7.6328125" style="65" customWidth="1"/>
    <col min="11" max="11" width="4.08984375" style="65" customWidth="1"/>
    <col min="12" max="12" width="1.6328125" style="56" customWidth="1"/>
    <col min="13" max="13" width="8.453125" style="56" bestFit="1" customWidth="1"/>
    <col min="14" max="16384" width="11.6328125" style="65"/>
  </cols>
  <sheetData>
    <row r="1" spans="1:13" s="56" customFormat="1" ht="3" customHeight="1" x14ac:dyDescent="0.25"/>
    <row r="2" spans="1:13" s="56" customFormat="1" ht="12.75" customHeight="1" x14ac:dyDescent="0.25">
      <c r="A2" s="57" t="s">
        <v>2</v>
      </c>
      <c r="B2" s="57"/>
      <c r="C2" s="58" t="s">
        <v>3</v>
      </c>
      <c r="D2" s="59"/>
      <c r="E2" s="60"/>
      <c r="F2" s="60"/>
      <c r="G2" s="60"/>
      <c r="H2" s="61"/>
      <c r="I2" s="58"/>
      <c r="J2" s="62"/>
      <c r="K2" s="62"/>
      <c r="L2" s="62"/>
      <c r="M2" s="58"/>
    </row>
    <row r="3" spans="1:13" s="56" customFormat="1" ht="3" customHeight="1" x14ac:dyDescent="0.25"/>
    <row r="4" spans="1:13" s="56" customFormat="1" ht="12.75" customHeight="1" x14ac:dyDescent="0.25">
      <c r="A4" s="57" t="s">
        <v>4</v>
      </c>
      <c r="B4" s="57"/>
      <c r="C4" s="58" t="s">
        <v>3</v>
      </c>
      <c r="D4" s="59"/>
      <c r="E4" s="60"/>
      <c r="F4" s="60"/>
      <c r="G4" s="60"/>
      <c r="H4" s="61"/>
      <c r="I4" s="58"/>
      <c r="J4" s="62"/>
      <c r="K4" s="62"/>
      <c r="L4" s="62"/>
      <c r="M4" s="58"/>
    </row>
    <row r="5" spans="1:13" s="56" customFormat="1" ht="3" customHeight="1" x14ac:dyDescent="0.25">
      <c r="A5" s="58"/>
      <c r="B5" s="58"/>
      <c r="C5" s="58"/>
      <c r="D5" s="58"/>
      <c r="E5" s="62"/>
      <c r="F5" s="58"/>
      <c r="G5" s="58"/>
      <c r="H5" s="58"/>
      <c r="I5" s="58"/>
      <c r="J5" s="62"/>
      <c r="K5" s="62"/>
      <c r="L5" s="62"/>
      <c r="M5" s="58"/>
    </row>
    <row r="6" spans="1:13" ht="12.75" customHeight="1" x14ac:dyDescent="0.3">
      <c r="A6" s="63" t="s">
        <v>5</v>
      </c>
      <c r="B6" s="63" t="s">
        <v>6</v>
      </c>
      <c r="C6" s="63"/>
      <c r="D6" s="63" t="s">
        <v>7</v>
      </c>
      <c r="E6" s="64"/>
      <c r="F6" s="63" t="s">
        <v>8</v>
      </c>
      <c r="G6" s="63"/>
      <c r="H6" s="63"/>
      <c r="I6" s="63"/>
      <c r="J6" s="63" t="s">
        <v>9</v>
      </c>
      <c r="K6" s="62"/>
      <c r="L6" s="63"/>
      <c r="M6" s="63" t="s">
        <v>1</v>
      </c>
    </row>
    <row r="7" spans="1:13" ht="3" customHeight="1" x14ac:dyDescent="0.25">
      <c r="A7" s="58"/>
      <c r="B7" s="58"/>
      <c r="C7" s="58"/>
      <c r="D7" s="58"/>
      <c r="E7" s="62"/>
      <c r="F7" s="58"/>
      <c r="G7" s="58"/>
      <c r="H7" s="58"/>
      <c r="I7" s="58"/>
      <c r="J7" s="58"/>
      <c r="K7" s="62"/>
      <c r="L7" s="62"/>
      <c r="M7" s="58"/>
    </row>
    <row r="8" spans="1:13" ht="12.75" customHeight="1" x14ac:dyDescent="0.25">
      <c r="A8" s="66">
        <v>42253</v>
      </c>
      <c r="B8" s="58" t="s">
        <v>46</v>
      </c>
      <c r="C8" s="58" t="s">
        <v>11</v>
      </c>
      <c r="D8" s="58" t="s">
        <v>47</v>
      </c>
      <c r="E8" s="62"/>
      <c r="F8" s="67"/>
      <c r="G8" s="58"/>
      <c r="H8" s="67"/>
      <c r="I8" s="58"/>
      <c r="J8" s="68"/>
      <c r="K8" s="62"/>
      <c r="L8" s="62"/>
      <c r="M8" s="68">
        <f>SUM(IF(AND(F8=Uitslagen!F3,H8=Uitslagen!H3),10,0),IF(J8=Uitslagen!J3,5,0))</f>
        <v>0</v>
      </c>
    </row>
    <row r="9" spans="1:13" ht="3" customHeight="1" x14ac:dyDescent="0.25">
      <c r="A9" s="85">
        <v>42260</v>
      </c>
      <c r="B9" s="58" t="s">
        <v>47</v>
      </c>
      <c r="C9" s="58" t="s">
        <v>11</v>
      </c>
      <c r="D9" s="58"/>
      <c r="E9" s="62"/>
      <c r="F9" s="58"/>
      <c r="G9" s="58"/>
      <c r="H9" s="58"/>
      <c r="I9" s="58"/>
      <c r="J9" s="68"/>
      <c r="K9" s="62"/>
      <c r="L9" s="62"/>
      <c r="M9" s="68"/>
    </row>
    <row r="10" spans="1:13" ht="12.75" customHeight="1" x14ac:dyDescent="0.25">
      <c r="A10" s="66">
        <v>42260</v>
      </c>
      <c r="B10" s="58" t="s">
        <v>47</v>
      </c>
      <c r="C10" s="58" t="s">
        <v>11</v>
      </c>
      <c r="D10" s="58" t="s">
        <v>48</v>
      </c>
      <c r="E10" s="62"/>
      <c r="F10" s="67"/>
      <c r="G10" s="58"/>
      <c r="H10" s="67"/>
      <c r="I10" s="58"/>
      <c r="J10" s="68"/>
      <c r="K10" s="62"/>
      <c r="L10" s="62"/>
      <c r="M10" s="68">
        <f>SUM(IF(AND(F10=Uitslagen!F5,H10=Uitslagen!H5),10,0),IF(J10=Uitslagen!J5,5,0))</f>
        <v>0</v>
      </c>
    </row>
    <row r="11" spans="1:13" ht="3" customHeight="1" x14ac:dyDescent="0.25">
      <c r="A11" s="58"/>
      <c r="B11" s="58"/>
      <c r="C11" s="58" t="s">
        <v>11</v>
      </c>
      <c r="D11" s="58"/>
      <c r="E11" s="62"/>
      <c r="F11" s="58"/>
      <c r="G11" s="58"/>
      <c r="H11" s="58"/>
      <c r="I11" s="58"/>
      <c r="J11" s="68"/>
      <c r="K11" s="62"/>
      <c r="L11" s="62"/>
      <c r="M11" s="68"/>
    </row>
    <row r="12" spans="1:13" ht="12.75" customHeight="1" x14ac:dyDescent="0.25">
      <c r="A12" s="66">
        <v>42267</v>
      </c>
      <c r="B12" s="58" t="s">
        <v>49</v>
      </c>
      <c r="C12" s="58" t="s">
        <v>11</v>
      </c>
      <c r="D12" s="58" t="s">
        <v>47</v>
      </c>
      <c r="E12" s="62"/>
      <c r="F12" s="67"/>
      <c r="G12" s="58"/>
      <c r="H12" s="67"/>
      <c r="I12" s="58"/>
      <c r="J12" s="68"/>
      <c r="K12" s="62"/>
      <c r="L12" s="62"/>
      <c r="M12" s="68">
        <f>SUM(IF(AND(F12=Uitslagen!F7,H12=Uitslagen!H7),10,0),IF(J12=Uitslagen!J7,5,0))</f>
        <v>0</v>
      </c>
    </row>
    <row r="13" spans="1:13" ht="3" customHeight="1" x14ac:dyDescent="0.25">
      <c r="A13" s="58"/>
      <c r="B13" s="58"/>
      <c r="C13" s="58" t="s">
        <v>11</v>
      </c>
      <c r="D13" s="58"/>
      <c r="E13" s="62"/>
      <c r="F13" s="58"/>
      <c r="G13" s="58"/>
      <c r="H13" s="58"/>
      <c r="I13" s="58"/>
      <c r="J13" s="68"/>
      <c r="K13" s="62"/>
      <c r="L13" s="62"/>
      <c r="M13" s="68"/>
    </row>
    <row r="14" spans="1:13" ht="12.75" customHeight="1" x14ac:dyDescent="0.25">
      <c r="A14" s="66">
        <v>42274</v>
      </c>
      <c r="B14" s="58" t="s">
        <v>47</v>
      </c>
      <c r="C14" s="58" t="s">
        <v>11</v>
      </c>
      <c r="D14" s="58" t="s">
        <v>17</v>
      </c>
      <c r="E14" s="62"/>
      <c r="F14" s="67"/>
      <c r="G14" s="58"/>
      <c r="H14" s="67"/>
      <c r="I14" s="58"/>
      <c r="J14" s="68"/>
      <c r="K14" s="62"/>
      <c r="L14" s="62"/>
      <c r="M14" s="68">
        <f>SUM(IF(AND(F14=Uitslagen!F9,H14=Uitslagen!H9),10,0),IF(J14=Uitslagen!J9,5,0))</f>
        <v>0</v>
      </c>
    </row>
    <row r="15" spans="1:13" ht="3" customHeight="1" x14ac:dyDescent="0.25">
      <c r="A15" s="58"/>
      <c r="B15" s="58"/>
      <c r="C15" s="58" t="s">
        <v>11</v>
      </c>
      <c r="D15" s="58"/>
      <c r="E15" s="62"/>
      <c r="F15" s="58"/>
      <c r="G15" s="58"/>
      <c r="H15" s="58"/>
      <c r="I15" s="58"/>
      <c r="J15" s="68"/>
      <c r="K15" s="62"/>
      <c r="L15" s="62"/>
      <c r="M15" s="68"/>
    </row>
    <row r="16" spans="1:13" ht="12.75" customHeight="1" x14ac:dyDescent="0.25">
      <c r="A16" s="66">
        <v>42281</v>
      </c>
      <c r="B16" s="58" t="s">
        <v>50</v>
      </c>
      <c r="C16" s="58" t="s">
        <v>11</v>
      </c>
      <c r="D16" s="58" t="s">
        <v>47</v>
      </c>
      <c r="E16" s="62"/>
      <c r="F16" s="67"/>
      <c r="G16" s="58"/>
      <c r="H16" s="67"/>
      <c r="I16" s="58"/>
      <c r="J16" s="68"/>
      <c r="K16" s="62"/>
      <c r="L16" s="62"/>
      <c r="M16" s="68">
        <f>SUM(IF(AND(F16=Uitslagen!F11,H16=Uitslagen!H11),10,0),IF(J16=Uitslagen!J11,5,0))</f>
        <v>0</v>
      </c>
    </row>
    <row r="17" spans="1:13" ht="3" customHeight="1" x14ac:dyDescent="0.25">
      <c r="A17" s="58"/>
      <c r="B17" s="58"/>
      <c r="C17" s="58" t="s">
        <v>11</v>
      </c>
      <c r="D17" s="58"/>
      <c r="E17" s="62"/>
      <c r="F17" s="58"/>
      <c r="G17" s="58"/>
      <c r="H17" s="58"/>
      <c r="I17" s="58"/>
      <c r="J17" s="68"/>
      <c r="K17" s="62"/>
      <c r="L17" s="62"/>
      <c r="M17" s="68"/>
    </row>
    <row r="18" spans="1:13" ht="12.75" customHeight="1" x14ac:dyDescent="0.25">
      <c r="A18" s="66">
        <v>42288</v>
      </c>
      <c r="B18" s="58" t="s">
        <v>51</v>
      </c>
      <c r="C18" s="58" t="s">
        <v>11</v>
      </c>
      <c r="D18" s="58" t="s">
        <v>52</v>
      </c>
      <c r="E18" s="62"/>
      <c r="F18" s="67"/>
      <c r="G18" s="58"/>
      <c r="H18" s="67"/>
      <c r="I18" s="58"/>
      <c r="J18" s="68"/>
      <c r="K18" s="62"/>
      <c r="L18" s="62"/>
      <c r="M18" s="68">
        <f>SUM(IF(AND(F18=Uitslagen!F13,H18=Uitslagen!H13),10,0),IF(J18=Uitslagen!J13,5,0))</f>
        <v>0</v>
      </c>
    </row>
    <row r="19" spans="1:13" ht="3" customHeight="1" x14ac:dyDescent="0.25">
      <c r="A19" s="58"/>
      <c r="B19" s="58"/>
      <c r="C19" s="58" t="s">
        <v>11</v>
      </c>
      <c r="D19" s="58"/>
      <c r="E19" s="62"/>
      <c r="F19" s="58"/>
      <c r="G19" s="58"/>
      <c r="H19" s="58"/>
      <c r="I19" s="58"/>
      <c r="J19" s="68"/>
      <c r="K19" s="62"/>
      <c r="L19" s="62"/>
      <c r="M19" s="68"/>
    </row>
    <row r="20" spans="1:13" ht="12.75" customHeight="1" x14ac:dyDescent="0.25">
      <c r="A20" s="66">
        <v>42295</v>
      </c>
      <c r="B20" s="58" t="s">
        <v>47</v>
      </c>
      <c r="C20" s="58" t="s">
        <v>11</v>
      </c>
      <c r="D20" s="58" t="s">
        <v>53</v>
      </c>
      <c r="E20" s="62"/>
      <c r="F20" s="67"/>
      <c r="G20" s="58"/>
      <c r="H20" s="67"/>
      <c r="I20" s="58"/>
      <c r="J20" s="68"/>
      <c r="K20" s="62"/>
      <c r="L20" s="62"/>
      <c r="M20" s="68">
        <f>SUM(IF(AND(F20=Uitslagen!F15,H20=Uitslagen!H15),10,0),IF(J20=Uitslagen!J15,5,0))</f>
        <v>0</v>
      </c>
    </row>
    <row r="21" spans="1:13" ht="3" customHeight="1" x14ac:dyDescent="0.25">
      <c r="A21" s="58"/>
      <c r="B21" s="58"/>
      <c r="C21" s="58" t="s">
        <v>11</v>
      </c>
      <c r="D21" s="58"/>
      <c r="E21" s="62"/>
      <c r="F21" s="58"/>
      <c r="G21" s="58"/>
      <c r="H21" s="58"/>
      <c r="I21" s="58"/>
      <c r="J21" s="68"/>
      <c r="K21" s="62"/>
      <c r="L21" s="62"/>
      <c r="M21" s="68"/>
    </row>
    <row r="22" spans="1:13" ht="12.75" customHeight="1" x14ac:dyDescent="0.25">
      <c r="A22" s="66">
        <v>42309</v>
      </c>
      <c r="B22" s="58" t="s">
        <v>54</v>
      </c>
      <c r="C22" s="58" t="s">
        <v>11</v>
      </c>
      <c r="D22" s="58" t="s">
        <v>47</v>
      </c>
      <c r="E22" s="62"/>
      <c r="F22" s="67"/>
      <c r="G22" s="58"/>
      <c r="H22" s="67"/>
      <c r="I22" s="58"/>
      <c r="J22" s="68"/>
      <c r="K22" s="62"/>
      <c r="L22" s="62"/>
      <c r="M22" s="68">
        <f>SUM(IF(AND(F22=Uitslagen!F17,H22=Uitslagen!H17),10,0),IF(J22=Uitslagen!J17,5,0))</f>
        <v>0</v>
      </c>
    </row>
    <row r="23" spans="1:13" ht="3" customHeight="1" x14ac:dyDescent="0.25">
      <c r="A23" s="58"/>
      <c r="B23" s="58"/>
      <c r="C23" s="58" t="s">
        <v>11</v>
      </c>
      <c r="D23" s="58"/>
      <c r="E23" s="62"/>
      <c r="F23" s="58"/>
      <c r="G23" s="58"/>
      <c r="H23" s="58"/>
      <c r="I23" s="58"/>
      <c r="J23" s="68"/>
      <c r="K23" s="62"/>
      <c r="L23" s="62"/>
      <c r="M23" s="68"/>
    </row>
    <row r="24" spans="1:13" ht="12.75" customHeight="1" x14ac:dyDescent="0.25">
      <c r="A24" s="66">
        <v>42316</v>
      </c>
      <c r="B24" s="58" t="s">
        <v>47</v>
      </c>
      <c r="C24" s="58" t="s">
        <v>11</v>
      </c>
      <c r="D24" s="58" t="s">
        <v>55</v>
      </c>
      <c r="E24" s="62"/>
      <c r="F24" s="67"/>
      <c r="G24" s="58"/>
      <c r="H24" s="67"/>
      <c r="I24" s="58"/>
      <c r="J24" s="68"/>
      <c r="K24" s="62"/>
      <c r="L24" s="62"/>
      <c r="M24" s="68">
        <f>SUM(IF(AND(F24=Uitslagen!F19,H24=Uitslagen!H19),10,0),IF(J24=Uitslagen!J19,5,0))</f>
        <v>0</v>
      </c>
    </row>
    <row r="25" spans="1:13" ht="3" customHeight="1" x14ac:dyDescent="0.25">
      <c r="A25" s="58"/>
      <c r="B25" s="58"/>
      <c r="C25" s="58" t="s">
        <v>11</v>
      </c>
      <c r="D25" s="58"/>
      <c r="E25" s="62"/>
      <c r="F25" s="58"/>
      <c r="G25" s="58"/>
      <c r="H25" s="58"/>
      <c r="I25" s="58"/>
      <c r="J25" s="68"/>
      <c r="K25" s="62"/>
      <c r="L25" s="62"/>
      <c r="M25" s="68"/>
    </row>
    <row r="26" spans="1:13" ht="12.75" customHeight="1" x14ac:dyDescent="0.25">
      <c r="A26" s="66">
        <v>42323</v>
      </c>
      <c r="B26" s="58" t="s">
        <v>14</v>
      </c>
      <c r="C26" s="58" t="s">
        <v>11</v>
      </c>
      <c r="D26" s="58" t="s">
        <v>47</v>
      </c>
      <c r="E26" s="62"/>
      <c r="F26" s="67"/>
      <c r="G26" s="58"/>
      <c r="H26" s="67"/>
      <c r="I26" s="58"/>
      <c r="J26" s="68"/>
      <c r="K26" s="62"/>
      <c r="L26" s="62"/>
      <c r="M26" s="68">
        <f>SUM(IF(AND(F26=Uitslagen!F21,H26=Uitslagen!H21),10,0),IF(J26=Uitslagen!J21,5,0))</f>
        <v>0</v>
      </c>
    </row>
    <row r="27" spans="1:13" ht="3" customHeight="1" x14ac:dyDescent="0.25">
      <c r="A27" s="58"/>
      <c r="B27" s="58"/>
      <c r="C27" s="58" t="s">
        <v>11</v>
      </c>
      <c r="D27" s="58"/>
      <c r="E27" s="62"/>
      <c r="F27" s="58"/>
      <c r="G27" s="58"/>
      <c r="H27" s="58"/>
      <c r="I27" s="58"/>
      <c r="J27" s="68"/>
      <c r="K27" s="62"/>
      <c r="L27" s="62"/>
      <c r="M27" s="68"/>
    </row>
    <row r="28" spans="1:13" ht="12.75" customHeight="1" x14ac:dyDescent="0.25">
      <c r="A28" s="66">
        <v>42337</v>
      </c>
      <c r="B28" s="58" t="s">
        <v>47</v>
      </c>
      <c r="C28" s="58" t="s">
        <v>11</v>
      </c>
      <c r="D28" s="58" t="s">
        <v>15</v>
      </c>
      <c r="E28" s="62"/>
      <c r="F28" s="67"/>
      <c r="G28" s="58"/>
      <c r="H28" s="67"/>
      <c r="I28" s="58"/>
      <c r="J28" s="68"/>
      <c r="K28" s="62"/>
      <c r="L28" s="62"/>
      <c r="M28" s="68">
        <f>SUM(IF(AND(F28=Uitslagen!F23,H28=Uitslagen!H23),10,0),IF(J28=Uitslagen!J23,5,0))</f>
        <v>0</v>
      </c>
    </row>
    <row r="29" spans="1:13" ht="3" customHeight="1" x14ac:dyDescent="0.25">
      <c r="A29" s="58"/>
      <c r="B29" s="58"/>
      <c r="C29" s="58" t="s">
        <v>11</v>
      </c>
      <c r="D29" s="58"/>
      <c r="E29" s="62"/>
      <c r="F29" s="58"/>
      <c r="G29" s="58"/>
      <c r="H29" s="58"/>
      <c r="I29" s="58"/>
      <c r="J29" s="68"/>
      <c r="K29" s="62"/>
      <c r="L29" s="62"/>
      <c r="M29" s="68"/>
    </row>
    <row r="30" spans="1:13" ht="12.75" customHeight="1" x14ac:dyDescent="0.25">
      <c r="A30" s="66">
        <v>42344</v>
      </c>
      <c r="B30" s="58" t="s">
        <v>56</v>
      </c>
      <c r="C30" s="58" t="s">
        <v>11</v>
      </c>
      <c r="D30" s="58" t="s">
        <v>47</v>
      </c>
      <c r="E30" s="62"/>
      <c r="F30" s="67"/>
      <c r="G30" s="58"/>
      <c r="H30" s="67"/>
      <c r="I30" s="58"/>
      <c r="J30" s="68"/>
      <c r="K30" s="62"/>
      <c r="L30" s="62"/>
      <c r="M30" s="68">
        <f>SUM(IF(AND(F30=Uitslagen!F25,H30=Uitslagen!H25),10,0),IF(J30=Uitslagen!J25,5,0))</f>
        <v>0</v>
      </c>
    </row>
    <row r="31" spans="1:13" ht="3" customHeight="1" x14ac:dyDescent="0.25">
      <c r="A31" s="58"/>
      <c r="B31" s="58"/>
      <c r="C31" s="58" t="s">
        <v>11</v>
      </c>
      <c r="D31" s="58"/>
      <c r="E31" s="62"/>
      <c r="F31" s="58"/>
      <c r="G31" s="58"/>
      <c r="H31" s="58"/>
      <c r="I31" s="58"/>
      <c r="J31" s="68"/>
      <c r="K31" s="62"/>
      <c r="L31" s="62"/>
      <c r="M31" s="68"/>
    </row>
    <row r="32" spans="1:13" ht="12.75" customHeight="1" x14ac:dyDescent="0.25">
      <c r="A32" s="66">
        <v>42351</v>
      </c>
      <c r="B32" s="58" t="s">
        <v>47</v>
      </c>
      <c r="C32" s="58" t="s">
        <v>11</v>
      </c>
      <c r="D32" s="58" t="s">
        <v>16</v>
      </c>
      <c r="E32" s="62"/>
      <c r="F32" s="67"/>
      <c r="G32" s="58"/>
      <c r="H32" s="67"/>
      <c r="I32" s="58"/>
      <c r="J32" s="68"/>
      <c r="K32" s="62"/>
      <c r="L32" s="62"/>
      <c r="M32" s="68">
        <f>SUM(IF(AND(F32=Uitslagen!F27,H32=Uitslagen!H27),10,0),IF(J32=Uitslagen!J27,5,0))</f>
        <v>0</v>
      </c>
    </row>
    <row r="33" spans="1:13" ht="3" customHeight="1" x14ac:dyDescent="0.25">
      <c r="A33" s="58"/>
      <c r="B33" s="58"/>
      <c r="C33" s="58" t="s">
        <v>11</v>
      </c>
      <c r="D33" s="58"/>
      <c r="E33" s="62"/>
      <c r="F33" s="58"/>
      <c r="G33" s="58"/>
      <c r="H33" s="58"/>
      <c r="I33" s="58"/>
      <c r="J33" s="68"/>
      <c r="K33" s="62"/>
      <c r="L33" s="62"/>
      <c r="M33" s="68"/>
    </row>
    <row r="34" spans="1:13" ht="12.75" customHeight="1" x14ac:dyDescent="0.25">
      <c r="A34" s="66">
        <v>42393</v>
      </c>
      <c r="B34" s="58" t="s">
        <v>48</v>
      </c>
      <c r="C34" s="58" t="s">
        <v>11</v>
      </c>
      <c r="D34" s="58" t="s">
        <v>47</v>
      </c>
      <c r="E34" s="62"/>
      <c r="F34" s="67"/>
      <c r="G34" s="58"/>
      <c r="H34" s="67"/>
      <c r="I34" s="58"/>
      <c r="J34" s="68"/>
      <c r="K34" s="62"/>
      <c r="L34" s="62"/>
      <c r="M34" s="68">
        <f>SUM(IF(AND(F34=Uitslagen!F29,H34=Uitslagen!H29),10,0),IF(J34=Uitslagen!J29,5,0))</f>
        <v>0</v>
      </c>
    </row>
    <row r="35" spans="1:13" ht="3" customHeight="1" x14ac:dyDescent="0.25">
      <c r="A35" s="58"/>
      <c r="B35" s="58"/>
      <c r="C35" s="58" t="s">
        <v>11</v>
      </c>
      <c r="D35" s="58"/>
      <c r="E35" s="62"/>
      <c r="F35" s="58"/>
      <c r="G35" s="58"/>
      <c r="H35" s="58"/>
      <c r="I35" s="58"/>
      <c r="J35" s="68"/>
      <c r="K35" s="62"/>
      <c r="L35" s="62"/>
      <c r="M35" s="68"/>
    </row>
    <row r="36" spans="1:13" ht="12.75" customHeight="1" x14ac:dyDescent="0.25">
      <c r="A36" s="66">
        <v>42400</v>
      </c>
      <c r="B36" s="58" t="s">
        <v>47</v>
      </c>
      <c r="C36" s="58" t="s">
        <v>11</v>
      </c>
      <c r="D36" s="58" t="s">
        <v>49</v>
      </c>
      <c r="E36" s="62"/>
      <c r="F36" s="67"/>
      <c r="G36" s="58"/>
      <c r="H36" s="67"/>
      <c r="I36" s="58"/>
      <c r="J36" s="68"/>
      <c r="K36" s="62"/>
      <c r="L36" s="62"/>
      <c r="M36" s="68">
        <f>SUM(IF(AND(F36=Uitslagen!F31,H36=Uitslagen!H31),10,0),IF(J36=Uitslagen!J31,5,0))</f>
        <v>0</v>
      </c>
    </row>
    <row r="37" spans="1:13" ht="3" customHeight="1" x14ac:dyDescent="0.25">
      <c r="A37" s="58"/>
      <c r="B37" s="58"/>
      <c r="C37" s="58" t="s">
        <v>11</v>
      </c>
      <c r="D37" s="58"/>
      <c r="E37" s="62"/>
      <c r="F37" s="58"/>
      <c r="G37" s="58"/>
      <c r="H37" s="58"/>
      <c r="I37" s="58"/>
      <c r="J37" s="68"/>
      <c r="K37" s="62"/>
      <c r="L37" s="62"/>
      <c r="M37" s="68"/>
    </row>
    <row r="38" spans="1:13" ht="12.75" customHeight="1" x14ac:dyDescent="0.25">
      <c r="A38" s="66">
        <v>42414</v>
      </c>
      <c r="B38" s="58" t="s">
        <v>17</v>
      </c>
      <c r="C38" s="58" t="s">
        <v>11</v>
      </c>
      <c r="D38" s="58" t="s">
        <v>47</v>
      </c>
      <c r="E38" s="62"/>
      <c r="F38" s="67"/>
      <c r="G38" s="58"/>
      <c r="H38" s="67"/>
      <c r="I38" s="58"/>
      <c r="J38" s="68"/>
      <c r="K38" s="62"/>
      <c r="L38" s="62"/>
      <c r="M38" s="68">
        <f>SUM(IF(AND(F38=Uitslagen!F33,H38=Uitslagen!H33),10,0),IF(J38=Uitslagen!J33,5,0))</f>
        <v>15</v>
      </c>
    </row>
    <row r="39" spans="1:13" ht="3" customHeight="1" x14ac:dyDescent="0.25">
      <c r="A39" s="58"/>
      <c r="B39" s="58"/>
      <c r="C39" s="58" t="s">
        <v>11</v>
      </c>
      <c r="D39" s="58"/>
      <c r="E39" s="62"/>
      <c r="F39" s="58"/>
      <c r="G39" s="58"/>
      <c r="H39" s="58"/>
      <c r="I39" s="58"/>
      <c r="J39" s="68"/>
      <c r="K39" s="62"/>
      <c r="L39" s="62"/>
      <c r="M39" s="68"/>
    </row>
    <row r="40" spans="1:13" ht="12.75" customHeight="1" x14ac:dyDescent="0.25">
      <c r="A40" s="66">
        <v>42421</v>
      </c>
      <c r="B40" s="58" t="s">
        <v>47</v>
      </c>
      <c r="C40" s="58" t="s">
        <v>11</v>
      </c>
      <c r="D40" s="58" t="s">
        <v>50</v>
      </c>
      <c r="E40" s="62"/>
      <c r="F40" s="67"/>
      <c r="G40" s="58"/>
      <c r="H40" s="67"/>
      <c r="I40" s="58"/>
      <c r="J40" s="68"/>
      <c r="K40" s="62"/>
      <c r="L40" s="62"/>
      <c r="M40" s="68">
        <f>SUM(IF(AND(F40=Uitslagen!F35,H40=Uitslagen!H35),10,0),IF(J40=Uitslagen!J35,5,0))</f>
        <v>0</v>
      </c>
    </row>
    <row r="41" spans="1:13" ht="3" customHeight="1" x14ac:dyDescent="0.25">
      <c r="A41" s="58"/>
      <c r="B41" s="58"/>
      <c r="C41" s="58" t="s">
        <v>11</v>
      </c>
      <c r="D41" s="58"/>
      <c r="E41" s="62"/>
      <c r="F41" s="58"/>
      <c r="G41" s="58"/>
      <c r="H41" s="58"/>
      <c r="I41" s="58"/>
      <c r="J41" s="68"/>
      <c r="K41" s="62"/>
      <c r="L41" s="62"/>
      <c r="M41" s="68"/>
    </row>
    <row r="42" spans="1:13" ht="12.75" customHeight="1" x14ac:dyDescent="0.25">
      <c r="A42" s="66">
        <v>42435</v>
      </c>
      <c r="B42" s="58" t="s">
        <v>52</v>
      </c>
      <c r="C42" s="58" t="s">
        <v>11</v>
      </c>
      <c r="D42" s="58" t="s">
        <v>47</v>
      </c>
      <c r="E42" s="62"/>
      <c r="F42" s="67"/>
      <c r="G42" s="58"/>
      <c r="H42" s="67"/>
      <c r="I42" s="58"/>
      <c r="J42" s="68"/>
      <c r="K42" s="62"/>
      <c r="L42" s="62"/>
      <c r="M42" s="68">
        <f>SUM(IF(AND(F42=Uitslagen!F37,H42=Uitslagen!H37),10,0),IF(J42=Uitslagen!J37,5,0))</f>
        <v>0</v>
      </c>
    </row>
    <row r="43" spans="1:13" ht="3" customHeight="1" x14ac:dyDescent="0.25">
      <c r="A43" s="58"/>
      <c r="B43" s="58"/>
      <c r="C43" s="58" t="s">
        <v>11</v>
      </c>
      <c r="D43" s="58"/>
      <c r="E43" s="62"/>
      <c r="F43" s="58"/>
      <c r="G43" s="58"/>
      <c r="H43" s="58"/>
      <c r="I43" s="58"/>
      <c r="J43" s="68"/>
      <c r="K43" s="62"/>
      <c r="L43" s="62"/>
      <c r="M43" s="68"/>
    </row>
    <row r="44" spans="1:13" ht="12.75" customHeight="1" x14ac:dyDescent="0.25">
      <c r="A44" s="66">
        <v>42442</v>
      </c>
      <c r="B44" s="58" t="s">
        <v>53</v>
      </c>
      <c r="C44" s="58" t="s">
        <v>11</v>
      </c>
      <c r="D44" s="58" t="s">
        <v>47</v>
      </c>
      <c r="E44" s="62"/>
      <c r="F44" s="67"/>
      <c r="G44" s="58"/>
      <c r="H44" s="67"/>
      <c r="I44" s="58"/>
      <c r="J44" s="68"/>
      <c r="K44" s="62"/>
      <c r="L44" s="62"/>
      <c r="M44" s="68">
        <f>SUM(IF(AND(F44=Uitslagen!F39,H44=Uitslagen!H39),10,0),IF(J44=Uitslagen!J39,5,0))</f>
        <v>15</v>
      </c>
    </row>
    <row r="45" spans="1:13" ht="3" customHeight="1" x14ac:dyDescent="0.25">
      <c r="A45" s="58"/>
      <c r="B45" s="58"/>
      <c r="C45" s="58" t="s">
        <v>11</v>
      </c>
      <c r="D45" s="58"/>
      <c r="E45" s="62"/>
      <c r="F45" s="58"/>
      <c r="G45" s="58"/>
      <c r="H45" s="58"/>
      <c r="I45" s="58"/>
      <c r="J45" s="68"/>
      <c r="K45" s="62"/>
      <c r="L45" s="62"/>
      <c r="M45" s="68"/>
    </row>
    <row r="46" spans="1:13" ht="12.75" customHeight="1" x14ac:dyDescent="0.25">
      <c r="A46" s="66">
        <v>42449</v>
      </c>
      <c r="B46" s="58" t="s">
        <v>47</v>
      </c>
      <c r="C46" s="58" t="s">
        <v>11</v>
      </c>
      <c r="D46" s="58" t="s">
        <v>54</v>
      </c>
      <c r="E46" s="62"/>
      <c r="F46" s="67"/>
      <c r="G46" s="58"/>
      <c r="H46" s="67"/>
      <c r="I46" s="58"/>
      <c r="J46" s="68"/>
      <c r="K46" s="62"/>
      <c r="L46" s="62"/>
      <c r="M46" s="68">
        <f>SUM(IF(AND(F46=Uitslagen!F41,H46=Uitslagen!H41),10,0),IF(J46=Uitslagen!J41,5,0))</f>
        <v>15</v>
      </c>
    </row>
    <row r="47" spans="1:13" ht="3" customHeight="1" x14ac:dyDescent="0.25">
      <c r="A47" s="58"/>
      <c r="B47" s="58"/>
      <c r="C47" s="58" t="s">
        <v>11</v>
      </c>
      <c r="D47" s="58"/>
      <c r="E47" s="62"/>
      <c r="F47" s="58"/>
      <c r="G47" s="58"/>
      <c r="H47" s="58"/>
      <c r="I47" s="58"/>
      <c r="J47" s="68"/>
      <c r="K47" s="62"/>
      <c r="L47" s="62"/>
      <c r="M47" s="68"/>
    </row>
    <row r="48" spans="1:13" ht="12.75" customHeight="1" x14ac:dyDescent="0.25">
      <c r="A48" s="66">
        <v>42463</v>
      </c>
      <c r="B48" s="58" t="s">
        <v>55</v>
      </c>
      <c r="C48" s="58" t="s">
        <v>11</v>
      </c>
      <c r="D48" s="58" t="s">
        <v>47</v>
      </c>
      <c r="E48" s="62"/>
      <c r="F48" s="67"/>
      <c r="G48" s="58"/>
      <c r="H48" s="67"/>
      <c r="I48" s="58"/>
      <c r="J48" s="68"/>
      <c r="K48" s="62"/>
      <c r="L48" s="62"/>
      <c r="M48" s="68">
        <f>SUM(IF(AND(F48=Uitslagen!F43,H48=Uitslagen!H43),10,0),IF(J48=Uitslagen!J43,5,0))</f>
        <v>15</v>
      </c>
    </row>
    <row r="49" spans="1:13" ht="3" customHeight="1" x14ac:dyDescent="0.25">
      <c r="A49" s="58"/>
      <c r="B49" s="58"/>
      <c r="C49" s="58" t="s">
        <v>11</v>
      </c>
      <c r="D49" s="58"/>
      <c r="E49" s="62"/>
      <c r="F49" s="58"/>
      <c r="G49" s="58"/>
      <c r="H49" s="58"/>
      <c r="I49" s="58"/>
      <c r="J49" s="68"/>
      <c r="K49" s="62"/>
      <c r="L49" s="62"/>
      <c r="M49" s="68"/>
    </row>
    <row r="50" spans="1:13" ht="12.75" customHeight="1" x14ac:dyDescent="0.25">
      <c r="A50" s="66">
        <v>42470</v>
      </c>
      <c r="B50" s="58" t="s">
        <v>47</v>
      </c>
      <c r="C50" s="58" t="s">
        <v>11</v>
      </c>
      <c r="D50" s="58" t="s">
        <v>14</v>
      </c>
      <c r="E50" s="62"/>
      <c r="F50" s="67"/>
      <c r="G50" s="58"/>
      <c r="H50" s="67"/>
      <c r="I50" s="58"/>
      <c r="J50" s="68"/>
      <c r="K50" s="62"/>
      <c r="L50" s="62"/>
      <c r="M50" s="68">
        <f>SUM(IF(AND(F50=Uitslagen!F45,H50=Uitslagen!H45),10,0),IF(J50=Uitslagen!J45,5,0))</f>
        <v>15</v>
      </c>
    </row>
    <row r="51" spans="1:13" s="56" customFormat="1" ht="3" customHeight="1" x14ac:dyDescent="0.25">
      <c r="A51" s="58"/>
      <c r="B51" s="58"/>
      <c r="C51" s="58" t="s">
        <v>11</v>
      </c>
      <c r="D51" s="58"/>
      <c r="E51" s="62"/>
      <c r="F51" s="58"/>
      <c r="G51" s="58"/>
      <c r="H51" s="58"/>
      <c r="I51" s="58"/>
      <c r="J51" s="62"/>
      <c r="K51" s="62"/>
      <c r="L51" s="62"/>
      <c r="M51" s="68"/>
    </row>
    <row r="52" spans="1:13" ht="12.75" customHeight="1" x14ac:dyDescent="0.25">
      <c r="A52" s="66">
        <v>42484</v>
      </c>
      <c r="B52" s="58" t="s">
        <v>16</v>
      </c>
      <c r="C52" s="58" t="s">
        <v>11</v>
      </c>
      <c r="D52" s="58" t="s">
        <v>47</v>
      </c>
      <c r="E52" s="62"/>
      <c r="F52" s="67"/>
      <c r="G52" s="58"/>
      <c r="H52" s="67"/>
      <c r="I52" s="58"/>
      <c r="J52" s="68"/>
      <c r="K52" s="62"/>
      <c r="L52" s="62"/>
      <c r="M52" s="68">
        <f>SUM(IF(AND(F52=Uitslagen!F47,H52=Uitslagen!H47),10,0),IF(J52=Uitslagen!J47,5,0))</f>
        <v>15</v>
      </c>
    </row>
    <row r="53" spans="1:13" ht="3" customHeight="1" x14ac:dyDescent="0.25">
      <c r="A53" s="58"/>
      <c r="B53" s="58"/>
      <c r="C53" s="58" t="s">
        <v>11</v>
      </c>
      <c r="D53" s="58"/>
      <c r="E53" s="62"/>
      <c r="F53" s="58"/>
      <c r="G53" s="58"/>
      <c r="H53" s="58"/>
      <c r="I53" s="58"/>
      <c r="J53" s="68"/>
      <c r="K53" s="62"/>
      <c r="L53" s="62"/>
      <c r="M53" s="68"/>
    </row>
    <row r="54" spans="1:13" ht="12.75" customHeight="1" x14ac:dyDescent="0.25">
      <c r="A54" s="66">
        <v>42491</v>
      </c>
      <c r="B54" s="58" t="s">
        <v>47</v>
      </c>
      <c r="C54" s="58" t="s">
        <v>11</v>
      </c>
      <c r="D54" s="58" t="s">
        <v>46</v>
      </c>
      <c r="E54" s="62"/>
      <c r="F54" s="67"/>
      <c r="G54" s="58"/>
      <c r="H54" s="67"/>
      <c r="I54" s="58"/>
      <c r="J54" s="68"/>
      <c r="K54" s="62"/>
      <c r="L54" s="62"/>
      <c r="M54" s="68">
        <f>SUM(IF(AND(F54=Uitslagen!F49,H54=Uitslagen!H49),10,0),IF(J54=Uitslagen!J49,5,0))</f>
        <v>15</v>
      </c>
    </row>
    <row r="55" spans="1:13" ht="3" customHeight="1" x14ac:dyDescent="0.25">
      <c r="A55" s="58"/>
      <c r="B55" s="58"/>
      <c r="C55" s="58" t="s">
        <v>11</v>
      </c>
      <c r="D55" s="58" t="s">
        <v>56</v>
      </c>
      <c r="E55" s="62"/>
      <c r="F55" s="58"/>
      <c r="G55" s="58"/>
      <c r="H55" s="58"/>
      <c r="I55" s="58"/>
      <c r="J55" s="68"/>
      <c r="K55" s="62"/>
      <c r="L55" s="62"/>
      <c r="M55" s="68"/>
    </row>
    <row r="56" spans="1:13" ht="12.75" customHeight="1" x14ac:dyDescent="0.25">
      <c r="A56" s="66">
        <v>42498</v>
      </c>
      <c r="B56" s="58" t="s">
        <v>47</v>
      </c>
      <c r="C56" s="58" t="s">
        <v>11</v>
      </c>
      <c r="D56" s="58" t="s">
        <v>56</v>
      </c>
      <c r="E56" s="62"/>
      <c r="F56" s="67"/>
      <c r="G56" s="58"/>
      <c r="H56" s="67"/>
      <c r="I56" s="58"/>
      <c r="J56" s="68"/>
      <c r="K56" s="62"/>
      <c r="L56" s="62"/>
      <c r="M56" s="68">
        <f>SUM(IF(AND(F56=Uitslagen!F51,H56=Uitslagen!H51),10,0),IF(J56=Uitslagen!J51,5,0))</f>
        <v>15</v>
      </c>
    </row>
    <row r="57" spans="1:13" ht="3" customHeight="1" x14ac:dyDescent="0.25">
      <c r="A57" s="58"/>
      <c r="B57" s="58"/>
      <c r="C57" s="58" t="s">
        <v>11</v>
      </c>
      <c r="D57" s="58"/>
      <c r="E57" s="62"/>
      <c r="F57" s="58"/>
      <c r="G57" s="58"/>
      <c r="H57" s="58"/>
      <c r="I57" s="58"/>
      <c r="J57" s="68"/>
      <c r="K57" s="62"/>
      <c r="L57" s="62"/>
      <c r="M57" s="68"/>
    </row>
    <row r="58" spans="1:13" ht="12.75" customHeight="1" x14ac:dyDescent="0.25">
      <c r="A58" s="66">
        <v>42506</v>
      </c>
      <c r="B58" s="58" t="s">
        <v>15</v>
      </c>
      <c r="C58" s="58" t="s">
        <v>11</v>
      </c>
      <c r="D58" s="58" t="s">
        <v>47</v>
      </c>
      <c r="E58" s="62"/>
      <c r="F58" s="67"/>
      <c r="G58" s="58"/>
      <c r="H58" s="67"/>
      <c r="I58" s="58"/>
      <c r="J58" s="68"/>
      <c r="K58" s="62"/>
      <c r="L58" s="62"/>
      <c r="M58" s="68">
        <f>SUM(IF(AND(F58=Uitslagen!F53,H58=Uitslagen!H53),10,0),IF(J58=Uitslagen!J53,5,0))</f>
        <v>15</v>
      </c>
    </row>
    <row r="59" spans="1:13" s="56" customFormat="1" ht="12.75" customHeight="1" x14ac:dyDescent="0.3">
      <c r="A59" s="66"/>
      <c r="B59" s="57"/>
      <c r="C59" s="58"/>
      <c r="D59" s="57"/>
      <c r="E59" s="62"/>
      <c r="F59" s="69"/>
      <c r="G59" s="69"/>
      <c r="H59" s="69"/>
      <c r="I59" s="69"/>
      <c r="J59" s="69"/>
      <c r="K59" s="57"/>
      <c r="L59" s="57"/>
      <c r="M59" s="70">
        <f>SUM(M8:M50)</f>
        <v>75</v>
      </c>
    </row>
    <row r="60" spans="1:13" s="56" customFormat="1" ht="3" customHeight="1" x14ac:dyDescent="0.25">
      <c r="A60" s="66"/>
      <c r="B60" s="57"/>
      <c r="C60" s="58"/>
      <c r="D60" s="57"/>
      <c r="E60" s="62"/>
      <c r="F60" s="58"/>
      <c r="G60" s="58"/>
      <c r="H60" s="58"/>
      <c r="I60" s="58"/>
      <c r="J60" s="62"/>
      <c r="K60" s="62"/>
      <c r="L60" s="62"/>
      <c r="M60" s="58"/>
    </row>
    <row r="61" spans="1:13" ht="12.75" customHeight="1" x14ac:dyDescent="0.25">
      <c r="A61" s="71" t="s">
        <v>40</v>
      </c>
      <c r="B61" s="71"/>
      <c r="C61" s="71"/>
      <c r="D61" s="71"/>
      <c r="E61" s="71"/>
      <c r="F61" s="71"/>
      <c r="G61" s="58"/>
      <c r="H61" s="59"/>
      <c r="I61" s="60"/>
      <c r="J61" s="60"/>
      <c r="K61" s="61"/>
      <c r="L61" s="57"/>
      <c r="M61" s="68">
        <f>IF(H61=Uitslagen!H55,25,0)</f>
        <v>0</v>
      </c>
    </row>
    <row r="62" spans="1:13" ht="3" customHeight="1" x14ac:dyDescent="0.25">
      <c r="A62" s="71"/>
      <c r="B62" s="71"/>
      <c r="C62" s="71"/>
      <c r="D62" s="71"/>
      <c r="E62" s="71"/>
      <c r="F62" s="71"/>
      <c r="G62" s="58"/>
      <c r="H62" s="62"/>
      <c r="I62" s="62"/>
      <c r="J62" s="62"/>
      <c r="K62" s="62"/>
      <c r="L62" s="62"/>
      <c r="M62" s="68"/>
    </row>
    <row r="63" spans="1:13" ht="12.75" customHeight="1" x14ac:dyDescent="0.25">
      <c r="A63" s="71" t="s">
        <v>37</v>
      </c>
      <c r="B63" s="71"/>
      <c r="C63" s="71"/>
      <c r="D63" s="71"/>
      <c r="E63" s="71"/>
      <c r="F63" s="71"/>
      <c r="G63" s="58"/>
      <c r="H63" s="59"/>
      <c r="I63" s="60"/>
      <c r="J63" s="60"/>
      <c r="K63" s="61"/>
      <c r="L63" s="62"/>
      <c r="M63" s="68">
        <f>IF(H63=Uitslagen!H57,15,0)</f>
        <v>0</v>
      </c>
    </row>
    <row r="64" spans="1:13" ht="3" customHeight="1" x14ac:dyDescent="0.25">
      <c r="A64" s="71"/>
      <c r="B64" s="71"/>
      <c r="C64" s="71"/>
      <c r="D64" s="71"/>
      <c r="E64" s="71"/>
      <c r="F64" s="71"/>
      <c r="G64" s="58"/>
      <c r="H64" s="62"/>
      <c r="I64" s="62"/>
      <c r="J64" s="62"/>
      <c r="K64" s="62"/>
      <c r="L64" s="62"/>
      <c r="M64" s="68"/>
    </row>
    <row r="65" spans="1:13" ht="12" customHeight="1" x14ac:dyDescent="0.25">
      <c r="A65" s="71" t="s">
        <v>38</v>
      </c>
      <c r="B65" s="71"/>
      <c r="C65" s="71"/>
      <c r="D65" s="71"/>
      <c r="E65" s="71"/>
      <c r="F65" s="71"/>
      <c r="G65" s="58"/>
      <c r="H65" s="72"/>
      <c r="I65" s="73"/>
      <c r="J65" s="73"/>
      <c r="K65" s="74"/>
      <c r="L65" s="62"/>
      <c r="M65" s="68">
        <f>IF(H65=Uitslagen!H59,15,0)</f>
        <v>0</v>
      </c>
    </row>
    <row r="66" spans="1:13" ht="3" customHeight="1" x14ac:dyDescent="0.25">
      <c r="A66" s="71"/>
      <c r="B66" s="71"/>
      <c r="C66" s="71"/>
      <c r="D66" s="71"/>
      <c r="E66" s="71"/>
      <c r="F66" s="71"/>
      <c r="G66" s="58"/>
      <c r="H66" s="62"/>
      <c r="I66" s="62"/>
      <c r="J66" s="62"/>
      <c r="K66" s="62"/>
      <c r="L66" s="62"/>
      <c r="M66" s="68"/>
    </row>
    <row r="67" spans="1:13" ht="13.5" customHeight="1" x14ac:dyDescent="0.25">
      <c r="A67" s="71" t="s">
        <v>39</v>
      </c>
      <c r="B67" s="71"/>
      <c r="C67" s="71"/>
      <c r="D67" s="71"/>
      <c r="E67" s="71"/>
      <c r="F67" s="71"/>
      <c r="G67" s="58"/>
      <c r="H67" s="72"/>
      <c r="I67" s="73"/>
      <c r="J67" s="73"/>
      <c r="K67" s="74"/>
      <c r="L67" s="62"/>
      <c r="M67" s="68">
        <f>IF(H67=Uitslagen!H61,15,0)</f>
        <v>0</v>
      </c>
    </row>
    <row r="68" spans="1:13" ht="3" customHeight="1" x14ac:dyDescent="0.25">
      <c r="A68" s="71"/>
      <c r="B68" s="71"/>
      <c r="C68" s="71"/>
      <c r="D68" s="71"/>
      <c r="E68" s="71"/>
      <c r="F68" s="71"/>
      <c r="G68" s="58"/>
      <c r="H68" s="62"/>
      <c r="I68" s="62"/>
      <c r="J68" s="62"/>
      <c r="K68" s="62"/>
      <c r="L68" s="62"/>
      <c r="M68" s="68"/>
    </row>
    <row r="69" spans="1:13" ht="12.75" customHeight="1" x14ac:dyDescent="0.25">
      <c r="A69" s="71" t="s">
        <v>41</v>
      </c>
      <c r="B69" s="71"/>
      <c r="C69" s="71"/>
      <c r="D69" s="71"/>
      <c r="E69" s="71"/>
      <c r="F69" s="71"/>
      <c r="G69" s="58"/>
      <c r="H69" s="75"/>
      <c r="I69" s="76"/>
      <c r="J69" s="76"/>
      <c r="K69" s="77"/>
      <c r="L69" s="62"/>
      <c r="M69" s="68">
        <f>IF(H69=Uitslagen!H63,25,0)</f>
        <v>0</v>
      </c>
    </row>
    <row r="70" spans="1:13" ht="3" customHeight="1" x14ac:dyDescent="0.25">
      <c r="A70" s="71"/>
      <c r="B70" s="71"/>
      <c r="C70" s="71"/>
      <c r="D70" s="71"/>
      <c r="E70" s="71"/>
      <c r="F70" s="71"/>
      <c r="G70" s="58"/>
      <c r="H70" s="62"/>
      <c r="I70" s="62"/>
      <c r="J70" s="62"/>
      <c r="K70" s="62"/>
      <c r="L70" s="62"/>
      <c r="M70" s="68"/>
    </row>
    <row r="71" spans="1:13" ht="12.75" customHeight="1" x14ac:dyDescent="0.25">
      <c r="A71" s="56" t="s">
        <v>44</v>
      </c>
      <c r="G71" s="58"/>
      <c r="H71" s="59"/>
      <c r="I71" s="60"/>
      <c r="J71" s="60"/>
      <c r="K71" s="61"/>
      <c r="L71" s="62"/>
      <c r="M71" s="68">
        <f>IF(H71=Uitslagen!H65,25,IF(H71=Uitslagen!H67,25,0))</f>
        <v>0</v>
      </c>
    </row>
    <row r="72" spans="1:13" ht="3" customHeight="1" x14ac:dyDescent="0.25">
      <c r="A72" s="71"/>
      <c r="B72" s="71"/>
      <c r="C72" s="71"/>
      <c r="D72" s="71"/>
      <c r="E72" s="71"/>
      <c r="F72" s="71"/>
      <c r="G72" s="58"/>
      <c r="H72" s="62"/>
      <c r="I72" s="62"/>
      <c r="J72" s="62"/>
      <c r="K72" s="62"/>
      <c r="L72" s="62"/>
      <c r="M72" s="68"/>
    </row>
    <row r="73" spans="1:13" ht="12.75" customHeight="1" x14ac:dyDescent="0.25">
      <c r="A73" s="56" t="s">
        <v>45</v>
      </c>
      <c r="G73" s="58"/>
      <c r="H73" s="59"/>
      <c r="I73" s="60"/>
      <c r="J73" s="60"/>
      <c r="K73" s="61"/>
      <c r="L73" s="62"/>
      <c r="M73" s="68">
        <f>IF(H73=Uitslagen!H67,25,IF(H73=Uitslagen!H69,25,0))</f>
        <v>0</v>
      </c>
    </row>
    <row r="74" spans="1:13" ht="3" customHeight="1" x14ac:dyDescent="0.25">
      <c r="A74" s="71"/>
      <c r="B74" s="71"/>
      <c r="C74" s="71"/>
      <c r="D74" s="71"/>
      <c r="E74" s="71"/>
      <c r="F74" s="71"/>
      <c r="G74" s="58"/>
      <c r="H74" s="62"/>
      <c r="I74" s="62"/>
      <c r="J74" s="62"/>
      <c r="K74" s="62"/>
      <c r="L74" s="62"/>
      <c r="M74" s="68"/>
    </row>
    <row r="75" spans="1:13" ht="12.75" customHeight="1" x14ac:dyDescent="0.25">
      <c r="A75" s="71" t="s">
        <v>42</v>
      </c>
      <c r="B75" s="71"/>
      <c r="C75" s="71"/>
      <c r="D75" s="71"/>
      <c r="E75" s="71"/>
      <c r="F75" s="71"/>
      <c r="G75" s="58"/>
      <c r="H75" s="59"/>
      <c r="I75" s="60"/>
      <c r="J75" s="60"/>
      <c r="K75" s="61"/>
      <c r="L75" s="62"/>
      <c r="M75" s="68">
        <f>IF(H75=Uitslagen!H69,25,0)</f>
        <v>0</v>
      </c>
    </row>
    <row r="76" spans="1:13" s="56" customFormat="1" ht="3" customHeight="1" x14ac:dyDescent="0.25">
      <c r="A76" s="71"/>
      <c r="B76" s="57"/>
      <c r="C76" s="58"/>
      <c r="D76" s="57"/>
      <c r="E76" s="62"/>
      <c r="F76" s="58"/>
      <c r="G76" s="58"/>
      <c r="H76" s="58"/>
      <c r="I76" s="58"/>
      <c r="J76" s="62"/>
      <c r="K76" s="62"/>
      <c r="L76" s="62"/>
      <c r="M76" s="58"/>
    </row>
    <row r="77" spans="1:13" s="56" customFormat="1" ht="12.75" customHeight="1" x14ac:dyDescent="0.3">
      <c r="A77" s="71"/>
      <c r="B77" s="57"/>
      <c r="C77" s="58"/>
      <c r="D77" s="57"/>
      <c r="E77" s="62"/>
      <c r="F77" s="69" t="s">
        <v>33</v>
      </c>
      <c r="G77" s="69"/>
      <c r="H77" s="69"/>
      <c r="I77" s="69"/>
      <c r="J77" s="69"/>
      <c r="K77" s="64"/>
      <c r="L77" s="64"/>
      <c r="M77" s="70">
        <f>SUM(M61:M75)</f>
        <v>0</v>
      </c>
    </row>
    <row r="78" spans="1:13" s="56" customFormat="1" ht="3" customHeight="1" x14ac:dyDescent="0.25">
      <c r="A78" s="71"/>
      <c r="B78" s="57"/>
      <c r="C78" s="58"/>
      <c r="D78" s="57"/>
      <c r="E78" s="62"/>
      <c r="F78" s="58"/>
      <c r="G78" s="58"/>
      <c r="H78" s="58"/>
      <c r="I78" s="58"/>
      <c r="J78" s="62"/>
      <c r="K78" s="62"/>
      <c r="L78" s="62"/>
      <c r="M78" s="58"/>
    </row>
    <row r="79" spans="1:13" ht="12.75" customHeight="1" x14ac:dyDescent="0.25">
      <c r="L79" s="62"/>
      <c r="M79" s="58"/>
    </row>
    <row r="80" spans="1:13" ht="12.75" customHeight="1" x14ac:dyDescent="0.3">
      <c r="F80" s="78" t="s">
        <v>36</v>
      </c>
      <c r="G80" s="78"/>
      <c r="H80" s="78"/>
      <c r="I80" s="78"/>
      <c r="J80" s="78"/>
      <c r="K80" s="79"/>
      <c r="L80" s="64"/>
      <c r="M80" s="70">
        <f>M59+M77</f>
        <v>75</v>
      </c>
    </row>
    <row r="81" spans="12:13" ht="12.75" customHeight="1" x14ac:dyDescent="0.25">
      <c r="L81" s="62"/>
      <c r="M81" s="58"/>
    </row>
  </sheetData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sqref="A1:XFD1048576"/>
    </sheetView>
  </sheetViews>
  <sheetFormatPr defaultColWidth="11.6328125" defaultRowHeight="12.75" customHeight="1" x14ac:dyDescent="0.25"/>
  <cols>
    <col min="1" max="1" width="10.08984375" style="65" customWidth="1"/>
    <col min="2" max="2" width="16.453125" style="65" bestFit="1" customWidth="1"/>
    <col min="3" max="3" width="1.453125" style="65" bestFit="1" customWidth="1"/>
    <col min="4" max="4" width="18.36328125" style="65" bestFit="1" customWidth="1"/>
    <col min="5" max="5" width="1.90625" style="65" customWidth="1"/>
    <col min="6" max="6" width="2.90625" style="65" customWidth="1"/>
    <col min="7" max="7" width="2" style="65" bestFit="1" customWidth="1"/>
    <col min="8" max="8" width="2.90625" style="65" customWidth="1"/>
    <col min="9" max="9" width="1.6328125" style="65" customWidth="1"/>
    <col min="10" max="10" width="7.6328125" style="65" customWidth="1"/>
    <col min="11" max="11" width="4.08984375" style="65" customWidth="1"/>
    <col min="12" max="12" width="1.6328125" style="56" customWidth="1"/>
    <col min="13" max="13" width="8.453125" style="56" bestFit="1" customWidth="1"/>
    <col min="14" max="16384" width="11.6328125" style="65"/>
  </cols>
  <sheetData>
    <row r="1" spans="1:13" s="56" customFormat="1" ht="3" customHeight="1" x14ac:dyDescent="0.25"/>
    <row r="2" spans="1:13" s="56" customFormat="1" ht="12.75" customHeight="1" x14ac:dyDescent="0.25">
      <c r="A2" s="57" t="s">
        <v>2</v>
      </c>
      <c r="B2" s="57"/>
      <c r="C2" s="58" t="s">
        <v>3</v>
      </c>
      <c r="D2" s="59"/>
      <c r="E2" s="60"/>
      <c r="F2" s="60"/>
      <c r="G2" s="60"/>
      <c r="H2" s="61"/>
      <c r="I2" s="58"/>
      <c r="J2" s="62"/>
      <c r="K2" s="62"/>
      <c r="L2" s="62"/>
      <c r="M2" s="58"/>
    </row>
    <row r="3" spans="1:13" s="56" customFormat="1" ht="3" customHeight="1" x14ac:dyDescent="0.25"/>
    <row r="4" spans="1:13" s="56" customFormat="1" ht="12.75" customHeight="1" x14ac:dyDescent="0.25">
      <c r="A4" s="57" t="s">
        <v>4</v>
      </c>
      <c r="B4" s="57"/>
      <c r="C4" s="58" t="s">
        <v>3</v>
      </c>
      <c r="D4" s="59"/>
      <c r="E4" s="60"/>
      <c r="F4" s="60"/>
      <c r="G4" s="60"/>
      <c r="H4" s="61"/>
      <c r="I4" s="58"/>
      <c r="J4" s="62"/>
      <c r="K4" s="62"/>
      <c r="L4" s="62"/>
      <c r="M4" s="58"/>
    </row>
    <row r="5" spans="1:13" s="56" customFormat="1" ht="3" customHeight="1" x14ac:dyDescent="0.25">
      <c r="A5" s="58"/>
      <c r="B5" s="58"/>
      <c r="C5" s="58"/>
      <c r="D5" s="58"/>
      <c r="E5" s="62"/>
      <c r="F5" s="58"/>
      <c r="G5" s="58"/>
      <c r="H5" s="58"/>
      <c r="I5" s="58"/>
      <c r="J5" s="62"/>
      <c r="K5" s="62"/>
      <c r="L5" s="62"/>
      <c r="M5" s="58"/>
    </row>
    <row r="6" spans="1:13" ht="12.75" customHeight="1" x14ac:dyDescent="0.3">
      <c r="A6" s="63" t="s">
        <v>5</v>
      </c>
      <c r="B6" s="63" t="s">
        <v>6</v>
      </c>
      <c r="C6" s="63"/>
      <c r="D6" s="63" t="s">
        <v>7</v>
      </c>
      <c r="E6" s="64"/>
      <c r="F6" s="63" t="s">
        <v>8</v>
      </c>
      <c r="G6" s="63"/>
      <c r="H6" s="63"/>
      <c r="I6" s="63"/>
      <c r="J6" s="63" t="s">
        <v>9</v>
      </c>
      <c r="K6" s="62"/>
      <c r="L6" s="63"/>
      <c r="M6" s="63" t="s">
        <v>1</v>
      </c>
    </row>
    <row r="7" spans="1:13" ht="3" customHeight="1" x14ac:dyDescent="0.25">
      <c r="A7" s="58"/>
      <c r="B7" s="58"/>
      <c r="C7" s="58"/>
      <c r="D7" s="58"/>
      <c r="E7" s="62"/>
      <c r="F7" s="58"/>
      <c r="G7" s="58"/>
      <c r="H7" s="58"/>
      <c r="I7" s="58"/>
      <c r="J7" s="58"/>
      <c r="K7" s="62"/>
      <c r="L7" s="62"/>
      <c r="M7" s="58"/>
    </row>
    <row r="8" spans="1:13" ht="12.75" customHeight="1" x14ac:dyDescent="0.25">
      <c r="A8" s="66">
        <v>42253</v>
      </c>
      <c r="B8" s="58" t="s">
        <v>46</v>
      </c>
      <c r="C8" s="58" t="s">
        <v>11</v>
      </c>
      <c r="D8" s="58" t="s">
        <v>47</v>
      </c>
      <c r="E8" s="62"/>
      <c r="F8" s="67"/>
      <c r="G8" s="58"/>
      <c r="H8" s="67"/>
      <c r="I8" s="58"/>
      <c r="J8" s="68"/>
      <c r="K8" s="62"/>
      <c r="L8" s="62"/>
      <c r="M8" s="68">
        <f>SUM(IF(AND(F8=Uitslagen!F3,H8=Uitslagen!H3),10,0),IF(J8=Uitslagen!J3,5,0))</f>
        <v>0</v>
      </c>
    </row>
    <row r="9" spans="1:13" ht="3" customHeight="1" x14ac:dyDescent="0.25">
      <c r="A9" s="85">
        <v>42260</v>
      </c>
      <c r="B9" s="58" t="s">
        <v>47</v>
      </c>
      <c r="C9" s="58" t="s">
        <v>11</v>
      </c>
      <c r="D9" s="58"/>
      <c r="E9" s="62"/>
      <c r="F9" s="58"/>
      <c r="G9" s="58"/>
      <c r="H9" s="58"/>
      <c r="I9" s="58"/>
      <c r="J9" s="68"/>
      <c r="K9" s="62"/>
      <c r="L9" s="62"/>
      <c r="M9" s="68"/>
    </row>
    <row r="10" spans="1:13" ht="12.75" customHeight="1" x14ac:dyDescent="0.25">
      <c r="A10" s="66">
        <v>42260</v>
      </c>
      <c r="B10" s="58" t="s">
        <v>47</v>
      </c>
      <c r="C10" s="58" t="s">
        <v>11</v>
      </c>
      <c r="D10" s="58" t="s">
        <v>48</v>
      </c>
      <c r="E10" s="62"/>
      <c r="F10" s="67"/>
      <c r="G10" s="58"/>
      <c r="H10" s="67"/>
      <c r="I10" s="58"/>
      <c r="J10" s="68"/>
      <c r="K10" s="62"/>
      <c r="L10" s="62"/>
      <c r="M10" s="68">
        <f>SUM(IF(AND(F10=Uitslagen!F5,H10=Uitslagen!H5),10,0),IF(J10=Uitslagen!J5,5,0))</f>
        <v>0</v>
      </c>
    </row>
    <row r="11" spans="1:13" ht="3" customHeight="1" x14ac:dyDescent="0.25">
      <c r="A11" s="58"/>
      <c r="B11" s="58"/>
      <c r="C11" s="58" t="s">
        <v>11</v>
      </c>
      <c r="D11" s="58"/>
      <c r="E11" s="62"/>
      <c r="F11" s="58"/>
      <c r="G11" s="58"/>
      <c r="H11" s="58"/>
      <c r="I11" s="58"/>
      <c r="J11" s="68"/>
      <c r="K11" s="62"/>
      <c r="L11" s="62"/>
      <c r="M11" s="68"/>
    </row>
    <row r="12" spans="1:13" ht="12.75" customHeight="1" x14ac:dyDescent="0.25">
      <c r="A12" s="66">
        <v>42267</v>
      </c>
      <c r="B12" s="58" t="s">
        <v>49</v>
      </c>
      <c r="C12" s="58" t="s">
        <v>11</v>
      </c>
      <c r="D12" s="58" t="s">
        <v>47</v>
      </c>
      <c r="E12" s="62"/>
      <c r="F12" s="67"/>
      <c r="G12" s="58"/>
      <c r="H12" s="67"/>
      <c r="I12" s="58"/>
      <c r="J12" s="68"/>
      <c r="K12" s="62"/>
      <c r="L12" s="62"/>
      <c r="M12" s="68">
        <f>SUM(IF(AND(F12=Uitslagen!F7,H12=Uitslagen!H7),10,0),IF(J12=Uitslagen!J7,5,0))</f>
        <v>0</v>
      </c>
    </row>
    <row r="13" spans="1:13" ht="3" customHeight="1" x14ac:dyDescent="0.25">
      <c r="A13" s="58"/>
      <c r="B13" s="58"/>
      <c r="C13" s="58" t="s">
        <v>11</v>
      </c>
      <c r="D13" s="58"/>
      <c r="E13" s="62"/>
      <c r="F13" s="58"/>
      <c r="G13" s="58"/>
      <c r="H13" s="58"/>
      <c r="I13" s="58"/>
      <c r="J13" s="68"/>
      <c r="K13" s="62"/>
      <c r="L13" s="62"/>
      <c r="M13" s="68"/>
    </row>
    <row r="14" spans="1:13" ht="12.75" customHeight="1" x14ac:dyDescent="0.25">
      <c r="A14" s="66">
        <v>42274</v>
      </c>
      <c r="B14" s="58" t="s">
        <v>47</v>
      </c>
      <c r="C14" s="58" t="s">
        <v>11</v>
      </c>
      <c r="D14" s="58" t="s">
        <v>17</v>
      </c>
      <c r="E14" s="62"/>
      <c r="F14" s="67"/>
      <c r="G14" s="58"/>
      <c r="H14" s="67"/>
      <c r="I14" s="58"/>
      <c r="J14" s="68"/>
      <c r="K14" s="62"/>
      <c r="L14" s="62"/>
      <c r="M14" s="68">
        <f>SUM(IF(AND(F14=Uitslagen!F9,H14=Uitslagen!H9),10,0),IF(J14=Uitslagen!J9,5,0))</f>
        <v>0</v>
      </c>
    </row>
    <row r="15" spans="1:13" ht="3" customHeight="1" x14ac:dyDescent="0.25">
      <c r="A15" s="58"/>
      <c r="B15" s="58"/>
      <c r="C15" s="58" t="s">
        <v>11</v>
      </c>
      <c r="D15" s="58"/>
      <c r="E15" s="62"/>
      <c r="F15" s="58"/>
      <c r="G15" s="58"/>
      <c r="H15" s="58"/>
      <c r="I15" s="58"/>
      <c r="J15" s="68"/>
      <c r="K15" s="62"/>
      <c r="L15" s="62"/>
      <c r="M15" s="68"/>
    </row>
    <row r="16" spans="1:13" ht="12.75" customHeight="1" x14ac:dyDescent="0.25">
      <c r="A16" s="66">
        <v>42281</v>
      </c>
      <c r="B16" s="58" t="s">
        <v>50</v>
      </c>
      <c r="C16" s="58" t="s">
        <v>11</v>
      </c>
      <c r="D16" s="58" t="s">
        <v>47</v>
      </c>
      <c r="E16" s="62"/>
      <c r="F16" s="67"/>
      <c r="G16" s="58"/>
      <c r="H16" s="67"/>
      <c r="I16" s="58"/>
      <c r="J16" s="68"/>
      <c r="K16" s="62"/>
      <c r="L16" s="62"/>
      <c r="M16" s="68">
        <f>SUM(IF(AND(F16=Uitslagen!F11,H16=Uitslagen!H11),10,0),IF(J16=Uitslagen!J11,5,0))</f>
        <v>0</v>
      </c>
    </row>
    <row r="17" spans="1:13" ht="3" customHeight="1" x14ac:dyDescent="0.25">
      <c r="A17" s="58"/>
      <c r="B17" s="58"/>
      <c r="C17" s="58" t="s">
        <v>11</v>
      </c>
      <c r="D17" s="58"/>
      <c r="E17" s="62"/>
      <c r="F17" s="58"/>
      <c r="G17" s="58"/>
      <c r="H17" s="58"/>
      <c r="I17" s="58"/>
      <c r="J17" s="68"/>
      <c r="K17" s="62"/>
      <c r="L17" s="62"/>
      <c r="M17" s="68"/>
    </row>
    <row r="18" spans="1:13" ht="12.75" customHeight="1" x14ac:dyDescent="0.25">
      <c r="A18" s="66">
        <v>42288</v>
      </c>
      <c r="B18" s="58" t="s">
        <v>51</v>
      </c>
      <c r="C18" s="58" t="s">
        <v>11</v>
      </c>
      <c r="D18" s="58" t="s">
        <v>52</v>
      </c>
      <c r="E18" s="62"/>
      <c r="F18" s="67"/>
      <c r="G18" s="58"/>
      <c r="H18" s="67"/>
      <c r="I18" s="58"/>
      <c r="J18" s="68"/>
      <c r="K18" s="62"/>
      <c r="L18" s="62"/>
      <c r="M18" s="68">
        <f>SUM(IF(AND(F18=Uitslagen!F13,H18=Uitslagen!H13),10,0),IF(J18=Uitslagen!J13,5,0))</f>
        <v>0</v>
      </c>
    </row>
    <row r="19" spans="1:13" ht="3" customHeight="1" x14ac:dyDescent="0.25">
      <c r="A19" s="58"/>
      <c r="B19" s="58"/>
      <c r="C19" s="58" t="s">
        <v>11</v>
      </c>
      <c r="D19" s="58"/>
      <c r="E19" s="62"/>
      <c r="F19" s="58"/>
      <c r="G19" s="58"/>
      <c r="H19" s="58"/>
      <c r="I19" s="58"/>
      <c r="J19" s="68"/>
      <c r="K19" s="62"/>
      <c r="L19" s="62"/>
      <c r="M19" s="68"/>
    </row>
    <row r="20" spans="1:13" ht="12.75" customHeight="1" x14ac:dyDescent="0.25">
      <c r="A20" s="66">
        <v>42295</v>
      </c>
      <c r="B20" s="58" t="s">
        <v>47</v>
      </c>
      <c r="C20" s="58" t="s">
        <v>11</v>
      </c>
      <c r="D20" s="58" t="s">
        <v>53</v>
      </c>
      <c r="E20" s="62"/>
      <c r="F20" s="67"/>
      <c r="G20" s="58"/>
      <c r="H20" s="67"/>
      <c r="I20" s="58"/>
      <c r="J20" s="68"/>
      <c r="K20" s="62"/>
      <c r="L20" s="62"/>
      <c r="M20" s="68">
        <f>SUM(IF(AND(F20=Uitslagen!F15,H20=Uitslagen!H15),10,0),IF(J20=Uitslagen!J15,5,0))</f>
        <v>0</v>
      </c>
    </row>
    <row r="21" spans="1:13" ht="3" customHeight="1" x14ac:dyDescent="0.25">
      <c r="A21" s="58"/>
      <c r="B21" s="58"/>
      <c r="C21" s="58" t="s">
        <v>11</v>
      </c>
      <c r="D21" s="58"/>
      <c r="E21" s="62"/>
      <c r="F21" s="58"/>
      <c r="G21" s="58"/>
      <c r="H21" s="58"/>
      <c r="I21" s="58"/>
      <c r="J21" s="68"/>
      <c r="K21" s="62"/>
      <c r="L21" s="62"/>
      <c r="M21" s="68"/>
    </row>
    <row r="22" spans="1:13" ht="12.75" customHeight="1" x14ac:dyDescent="0.25">
      <c r="A22" s="66">
        <v>42309</v>
      </c>
      <c r="B22" s="58" t="s">
        <v>54</v>
      </c>
      <c r="C22" s="58" t="s">
        <v>11</v>
      </c>
      <c r="D22" s="58" t="s">
        <v>47</v>
      </c>
      <c r="E22" s="62"/>
      <c r="F22" s="67"/>
      <c r="G22" s="58"/>
      <c r="H22" s="67"/>
      <c r="I22" s="58"/>
      <c r="J22" s="68"/>
      <c r="K22" s="62"/>
      <c r="L22" s="62"/>
      <c r="M22" s="68">
        <f>SUM(IF(AND(F22=Uitslagen!F17,H22=Uitslagen!H17),10,0),IF(J22=Uitslagen!J17,5,0))</f>
        <v>0</v>
      </c>
    </row>
    <row r="23" spans="1:13" ht="3" customHeight="1" x14ac:dyDescent="0.25">
      <c r="A23" s="58"/>
      <c r="B23" s="58"/>
      <c r="C23" s="58" t="s">
        <v>11</v>
      </c>
      <c r="D23" s="58"/>
      <c r="E23" s="62"/>
      <c r="F23" s="58"/>
      <c r="G23" s="58"/>
      <c r="H23" s="58"/>
      <c r="I23" s="58"/>
      <c r="J23" s="68"/>
      <c r="K23" s="62"/>
      <c r="L23" s="62"/>
      <c r="M23" s="68"/>
    </row>
    <row r="24" spans="1:13" ht="12.75" customHeight="1" x14ac:dyDescent="0.25">
      <c r="A24" s="66">
        <v>42316</v>
      </c>
      <c r="B24" s="58" t="s">
        <v>47</v>
      </c>
      <c r="C24" s="58" t="s">
        <v>11</v>
      </c>
      <c r="D24" s="58" t="s">
        <v>55</v>
      </c>
      <c r="E24" s="62"/>
      <c r="F24" s="67"/>
      <c r="G24" s="58"/>
      <c r="H24" s="67"/>
      <c r="I24" s="58"/>
      <c r="J24" s="68"/>
      <c r="K24" s="62"/>
      <c r="L24" s="62"/>
      <c r="M24" s="68">
        <f>SUM(IF(AND(F24=Uitslagen!F19,H24=Uitslagen!H19),10,0),IF(J24=Uitslagen!J19,5,0))</f>
        <v>0</v>
      </c>
    </row>
    <row r="25" spans="1:13" ht="3" customHeight="1" x14ac:dyDescent="0.25">
      <c r="A25" s="58"/>
      <c r="B25" s="58"/>
      <c r="C25" s="58" t="s">
        <v>11</v>
      </c>
      <c r="D25" s="58"/>
      <c r="E25" s="62"/>
      <c r="F25" s="58"/>
      <c r="G25" s="58"/>
      <c r="H25" s="58"/>
      <c r="I25" s="58"/>
      <c r="J25" s="68"/>
      <c r="K25" s="62"/>
      <c r="L25" s="62"/>
      <c r="M25" s="68"/>
    </row>
    <row r="26" spans="1:13" ht="12.75" customHeight="1" x14ac:dyDescent="0.25">
      <c r="A26" s="66">
        <v>42323</v>
      </c>
      <c r="B26" s="58" t="s">
        <v>14</v>
      </c>
      <c r="C26" s="58" t="s">
        <v>11</v>
      </c>
      <c r="D26" s="58" t="s">
        <v>47</v>
      </c>
      <c r="E26" s="62"/>
      <c r="F26" s="67"/>
      <c r="G26" s="58"/>
      <c r="H26" s="67"/>
      <c r="I26" s="58"/>
      <c r="J26" s="68"/>
      <c r="K26" s="62"/>
      <c r="L26" s="62"/>
      <c r="M26" s="68">
        <f>SUM(IF(AND(F26=Uitslagen!F21,H26=Uitslagen!H21),10,0),IF(J26=Uitslagen!J21,5,0))</f>
        <v>0</v>
      </c>
    </row>
    <row r="27" spans="1:13" ht="3" customHeight="1" x14ac:dyDescent="0.25">
      <c r="A27" s="58"/>
      <c r="B27" s="58"/>
      <c r="C27" s="58" t="s">
        <v>11</v>
      </c>
      <c r="D27" s="58"/>
      <c r="E27" s="62"/>
      <c r="F27" s="58"/>
      <c r="G27" s="58"/>
      <c r="H27" s="58"/>
      <c r="I27" s="58"/>
      <c r="J27" s="68"/>
      <c r="K27" s="62"/>
      <c r="L27" s="62"/>
      <c r="M27" s="68"/>
    </row>
    <row r="28" spans="1:13" ht="12.75" customHeight="1" x14ac:dyDescent="0.25">
      <c r="A28" s="66">
        <v>42337</v>
      </c>
      <c r="B28" s="58" t="s">
        <v>47</v>
      </c>
      <c r="C28" s="58" t="s">
        <v>11</v>
      </c>
      <c r="D28" s="58" t="s">
        <v>15</v>
      </c>
      <c r="E28" s="62"/>
      <c r="F28" s="67"/>
      <c r="G28" s="58"/>
      <c r="H28" s="67"/>
      <c r="I28" s="58"/>
      <c r="J28" s="68"/>
      <c r="K28" s="62"/>
      <c r="L28" s="62"/>
      <c r="M28" s="68">
        <f>SUM(IF(AND(F28=Uitslagen!F23,H28=Uitslagen!H23),10,0),IF(J28=Uitslagen!J23,5,0))</f>
        <v>0</v>
      </c>
    </row>
    <row r="29" spans="1:13" ht="3" customHeight="1" x14ac:dyDescent="0.25">
      <c r="A29" s="58"/>
      <c r="B29" s="58"/>
      <c r="C29" s="58" t="s">
        <v>11</v>
      </c>
      <c r="D29" s="58"/>
      <c r="E29" s="62"/>
      <c r="F29" s="58"/>
      <c r="G29" s="58"/>
      <c r="H29" s="58"/>
      <c r="I29" s="58"/>
      <c r="J29" s="68"/>
      <c r="K29" s="62"/>
      <c r="L29" s="62"/>
      <c r="M29" s="68"/>
    </row>
    <row r="30" spans="1:13" ht="12.75" customHeight="1" x14ac:dyDescent="0.25">
      <c r="A30" s="66">
        <v>42344</v>
      </c>
      <c r="B30" s="58" t="s">
        <v>56</v>
      </c>
      <c r="C30" s="58" t="s">
        <v>11</v>
      </c>
      <c r="D30" s="58" t="s">
        <v>47</v>
      </c>
      <c r="E30" s="62"/>
      <c r="F30" s="67"/>
      <c r="G30" s="58"/>
      <c r="H30" s="67"/>
      <c r="I30" s="58"/>
      <c r="J30" s="68"/>
      <c r="K30" s="62"/>
      <c r="L30" s="62"/>
      <c r="M30" s="68">
        <f>SUM(IF(AND(F30=Uitslagen!F25,H30=Uitslagen!H25),10,0),IF(J30=Uitslagen!J25,5,0))</f>
        <v>0</v>
      </c>
    </row>
    <row r="31" spans="1:13" ht="3" customHeight="1" x14ac:dyDescent="0.25">
      <c r="A31" s="58"/>
      <c r="B31" s="58"/>
      <c r="C31" s="58" t="s">
        <v>11</v>
      </c>
      <c r="D31" s="58"/>
      <c r="E31" s="62"/>
      <c r="F31" s="58"/>
      <c r="G31" s="58"/>
      <c r="H31" s="58"/>
      <c r="I31" s="58"/>
      <c r="J31" s="68"/>
      <c r="K31" s="62"/>
      <c r="L31" s="62"/>
      <c r="M31" s="68"/>
    </row>
    <row r="32" spans="1:13" ht="12.75" customHeight="1" x14ac:dyDescent="0.25">
      <c r="A32" s="66">
        <v>42351</v>
      </c>
      <c r="B32" s="58" t="s">
        <v>47</v>
      </c>
      <c r="C32" s="58" t="s">
        <v>11</v>
      </c>
      <c r="D32" s="58" t="s">
        <v>16</v>
      </c>
      <c r="E32" s="62"/>
      <c r="F32" s="67"/>
      <c r="G32" s="58"/>
      <c r="H32" s="67"/>
      <c r="I32" s="58"/>
      <c r="J32" s="68"/>
      <c r="K32" s="62"/>
      <c r="L32" s="62"/>
      <c r="M32" s="68">
        <f>SUM(IF(AND(F32=Uitslagen!F27,H32=Uitslagen!H27),10,0),IF(J32=Uitslagen!J27,5,0))</f>
        <v>0</v>
      </c>
    </row>
    <row r="33" spans="1:13" ht="3" customHeight="1" x14ac:dyDescent="0.25">
      <c r="A33" s="58"/>
      <c r="B33" s="58"/>
      <c r="C33" s="58" t="s">
        <v>11</v>
      </c>
      <c r="D33" s="58"/>
      <c r="E33" s="62"/>
      <c r="F33" s="58"/>
      <c r="G33" s="58"/>
      <c r="H33" s="58"/>
      <c r="I33" s="58"/>
      <c r="J33" s="68"/>
      <c r="K33" s="62"/>
      <c r="L33" s="62"/>
      <c r="M33" s="68"/>
    </row>
    <row r="34" spans="1:13" ht="12.75" customHeight="1" x14ac:dyDescent="0.25">
      <c r="A34" s="66">
        <v>42393</v>
      </c>
      <c r="B34" s="58" t="s">
        <v>48</v>
      </c>
      <c r="C34" s="58" t="s">
        <v>11</v>
      </c>
      <c r="D34" s="58" t="s">
        <v>47</v>
      </c>
      <c r="E34" s="62"/>
      <c r="F34" s="67"/>
      <c r="G34" s="58"/>
      <c r="H34" s="67"/>
      <c r="I34" s="58"/>
      <c r="J34" s="68"/>
      <c r="K34" s="62"/>
      <c r="L34" s="62"/>
      <c r="M34" s="68">
        <f>SUM(IF(AND(F34=Uitslagen!F29,H34=Uitslagen!H29),10,0),IF(J34=Uitslagen!J29,5,0))</f>
        <v>0</v>
      </c>
    </row>
    <row r="35" spans="1:13" ht="3" customHeight="1" x14ac:dyDescent="0.25">
      <c r="A35" s="58"/>
      <c r="B35" s="58"/>
      <c r="C35" s="58" t="s">
        <v>11</v>
      </c>
      <c r="D35" s="58"/>
      <c r="E35" s="62"/>
      <c r="F35" s="58"/>
      <c r="G35" s="58"/>
      <c r="H35" s="58"/>
      <c r="I35" s="58"/>
      <c r="J35" s="68"/>
      <c r="K35" s="62"/>
      <c r="L35" s="62"/>
      <c r="M35" s="68"/>
    </row>
    <row r="36" spans="1:13" ht="12.75" customHeight="1" x14ac:dyDescent="0.25">
      <c r="A36" s="66">
        <v>42400</v>
      </c>
      <c r="B36" s="58" t="s">
        <v>47</v>
      </c>
      <c r="C36" s="58" t="s">
        <v>11</v>
      </c>
      <c r="D36" s="58" t="s">
        <v>49</v>
      </c>
      <c r="E36" s="62"/>
      <c r="F36" s="67"/>
      <c r="G36" s="58"/>
      <c r="H36" s="67"/>
      <c r="I36" s="58"/>
      <c r="J36" s="68"/>
      <c r="K36" s="62"/>
      <c r="L36" s="62"/>
      <c r="M36" s="68">
        <f>SUM(IF(AND(F36=Uitslagen!F31,H36=Uitslagen!H31),10,0),IF(J36=Uitslagen!J31,5,0))</f>
        <v>0</v>
      </c>
    </row>
    <row r="37" spans="1:13" ht="3" customHeight="1" x14ac:dyDescent="0.25">
      <c r="A37" s="58"/>
      <c r="B37" s="58"/>
      <c r="C37" s="58" t="s">
        <v>11</v>
      </c>
      <c r="D37" s="58"/>
      <c r="E37" s="62"/>
      <c r="F37" s="58"/>
      <c r="G37" s="58"/>
      <c r="H37" s="58"/>
      <c r="I37" s="58"/>
      <c r="J37" s="68"/>
      <c r="K37" s="62"/>
      <c r="L37" s="62"/>
      <c r="M37" s="68"/>
    </row>
    <row r="38" spans="1:13" ht="12.75" customHeight="1" x14ac:dyDescent="0.25">
      <c r="A38" s="66">
        <v>42414</v>
      </c>
      <c r="B38" s="58" t="s">
        <v>17</v>
      </c>
      <c r="C38" s="58" t="s">
        <v>11</v>
      </c>
      <c r="D38" s="58" t="s">
        <v>47</v>
      </c>
      <c r="E38" s="62"/>
      <c r="F38" s="67"/>
      <c r="G38" s="58"/>
      <c r="H38" s="67"/>
      <c r="I38" s="58"/>
      <c r="J38" s="68"/>
      <c r="K38" s="62"/>
      <c r="L38" s="62"/>
      <c r="M38" s="68">
        <f>SUM(IF(AND(F38=Uitslagen!F33,H38=Uitslagen!H33),10,0),IF(J38=Uitslagen!J33,5,0))</f>
        <v>15</v>
      </c>
    </row>
    <row r="39" spans="1:13" ht="3" customHeight="1" x14ac:dyDescent="0.25">
      <c r="A39" s="58"/>
      <c r="B39" s="58"/>
      <c r="C39" s="58" t="s">
        <v>11</v>
      </c>
      <c r="D39" s="58"/>
      <c r="E39" s="62"/>
      <c r="F39" s="58"/>
      <c r="G39" s="58"/>
      <c r="H39" s="58"/>
      <c r="I39" s="58"/>
      <c r="J39" s="68"/>
      <c r="K39" s="62"/>
      <c r="L39" s="62"/>
      <c r="M39" s="68"/>
    </row>
    <row r="40" spans="1:13" ht="12.75" customHeight="1" x14ac:dyDescent="0.25">
      <c r="A40" s="66">
        <v>42421</v>
      </c>
      <c r="B40" s="58" t="s">
        <v>47</v>
      </c>
      <c r="C40" s="58" t="s">
        <v>11</v>
      </c>
      <c r="D40" s="58" t="s">
        <v>50</v>
      </c>
      <c r="E40" s="62"/>
      <c r="F40" s="67"/>
      <c r="G40" s="58"/>
      <c r="H40" s="67"/>
      <c r="I40" s="58"/>
      <c r="J40" s="68"/>
      <c r="K40" s="62"/>
      <c r="L40" s="62"/>
      <c r="M40" s="68">
        <f>SUM(IF(AND(F40=Uitslagen!F35,H40=Uitslagen!H35),10,0),IF(J40=Uitslagen!J35,5,0))</f>
        <v>0</v>
      </c>
    </row>
    <row r="41" spans="1:13" ht="3" customHeight="1" x14ac:dyDescent="0.25">
      <c r="A41" s="58"/>
      <c r="B41" s="58"/>
      <c r="C41" s="58" t="s">
        <v>11</v>
      </c>
      <c r="D41" s="58"/>
      <c r="E41" s="62"/>
      <c r="F41" s="58"/>
      <c r="G41" s="58"/>
      <c r="H41" s="58"/>
      <c r="I41" s="58"/>
      <c r="J41" s="68"/>
      <c r="K41" s="62"/>
      <c r="L41" s="62"/>
      <c r="M41" s="68"/>
    </row>
    <row r="42" spans="1:13" ht="12.75" customHeight="1" x14ac:dyDescent="0.25">
      <c r="A42" s="66">
        <v>42435</v>
      </c>
      <c r="B42" s="58" t="s">
        <v>52</v>
      </c>
      <c r="C42" s="58" t="s">
        <v>11</v>
      </c>
      <c r="D42" s="58" t="s">
        <v>47</v>
      </c>
      <c r="E42" s="62"/>
      <c r="F42" s="67"/>
      <c r="G42" s="58"/>
      <c r="H42" s="67"/>
      <c r="I42" s="58"/>
      <c r="J42" s="68"/>
      <c r="K42" s="62"/>
      <c r="L42" s="62"/>
      <c r="M42" s="68">
        <f>SUM(IF(AND(F42=Uitslagen!F37,H42=Uitslagen!H37),10,0),IF(J42=Uitslagen!J37,5,0))</f>
        <v>0</v>
      </c>
    </row>
    <row r="43" spans="1:13" ht="3" customHeight="1" x14ac:dyDescent="0.25">
      <c r="A43" s="58"/>
      <c r="B43" s="58"/>
      <c r="C43" s="58" t="s">
        <v>11</v>
      </c>
      <c r="D43" s="58"/>
      <c r="E43" s="62"/>
      <c r="F43" s="58"/>
      <c r="G43" s="58"/>
      <c r="H43" s="58"/>
      <c r="I43" s="58"/>
      <c r="J43" s="68"/>
      <c r="K43" s="62"/>
      <c r="L43" s="62"/>
      <c r="M43" s="68"/>
    </row>
    <row r="44" spans="1:13" ht="12.75" customHeight="1" x14ac:dyDescent="0.25">
      <c r="A44" s="66">
        <v>42442</v>
      </c>
      <c r="B44" s="58" t="s">
        <v>53</v>
      </c>
      <c r="C44" s="58" t="s">
        <v>11</v>
      </c>
      <c r="D44" s="58" t="s">
        <v>47</v>
      </c>
      <c r="E44" s="62"/>
      <c r="F44" s="67"/>
      <c r="G44" s="58"/>
      <c r="H44" s="67"/>
      <c r="I44" s="58"/>
      <c r="J44" s="68"/>
      <c r="K44" s="62"/>
      <c r="L44" s="62"/>
      <c r="M44" s="68">
        <f>SUM(IF(AND(F44=Uitslagen!F39,H44=Uitslagen!H39),10,0),IF(J44=Uitslagen!J39,5,0))</f>
        <v>15</v>
      </c>
    </row>
    <row r="45" spans="1:13" ht="3" customHeight="1" x14ac:dyDescent="0.25">
      <c r="A45" s="58"/>
      <c r="B45" s="58"/>
      <c r="C45" s="58" t="s">
        <v>11</v>
      </c>
      <c r="D45" s="58"/>
      <c r="E45" s="62"/>
      <c r="F45" s="58"/>
      <c r="G45" s="58"/>
      <c r="H45" s="58"/>
      <c r="I45" s="58"/>
      <c r="J45" s="68"/>
      <c r="K45" s="62"/>
      <c r="L45" s="62"/>
      <c r="M45" s="68"/>
    </row>
    <row r="46" spans="1:13" ht="12.75" customHeight="1" x14ac:dyDescent="0.25">
      <c r="A46" s="66">
        <v>42449</v>
      </c>
      <c r="B46" s="58" t="s">
        <v>47</v>
      </c>
      <c r="C46" s="58" t="s">
        <v>11</v>
      </c>
      <c r="D46" s="58" t="s">
        <v>54</v>
      </c>
      <c r="E46" s="62"/>
      <c r="F46" s="67"/>
      <c r="G46" s="58"/>
      <c r="H46" s="67"/>
      <c r="I46" s="58"/>
      <c r="J46" s="68"/>
      <c r="K46" s="62"/>
      <c r="L46" s="62"/>
      <c r="M46" s="68">
        <f>SUM(IF(AND(F46=Uitslagen!F41,H46=Uitslagen!H41),10,0),IF(J46=Uitslagen!J41,5,0))</f>
        <v>15</v>
      </c>
    </row>
    <row r="47" spans="1:13" ht="3" customHeight="1" x14ac:dyDescent="0.25">
      <c r="A47" s="58"/>
      <c r="B47" s="58"/>
      <c r="C47" s="58" t="s">
        <v>11</v>
      </c>
      <c r="D47" s="58"/>
      <c r="E47" s="62"/>
      <c r="F47" s="58"/>
      <c r="G47" s="58"/>
      <c r="H47" s="58"/>
      <c r="I47" s="58"/>
      <c r="J47" s="68"/>
      <c r="K47" s="62"/>
      <c r="L47" s="62"/>
      <c r="M47" s="68"/>
    </row>
    <row r="48" spans="1:13" ht="12.75" customHeight="1" x14ac:dyDescent="0.25">
      <c r="A48" s="66">
        <v>42463</v>
      </c>
      <c r="B48" s="58" t="s">
        <v>55</v>
      </c>
      <c r="C48" s="58" t="s">
        <v>11</v>
      </c>
      <c r="D48" s="58" t="s">
        <v>47</v>
      </c>
      <c r="E48" s="62"/>
      <c r="F48" s="67"/>
      <c r="G48" s="58"/>
      <c r="H48" s="67"/>
      <c r="I48" s="58"/>
      <c r="J48" s="68"/>
      <c r="K48" s="62"/>
      <c r="L48" s="62"/>
      <c r="M48" s="68">
        <f>SUM(IF(AND(F48=Uitslagen!F43,H48=Uitslagen!H43),10,0),IF(J48=Uitslagen!J43,5,0))</f>
        <v>15</v>
      </c>
    </row>
    <row r="49" spans="1:13" ht="3" customHeight="1" x14ac:dyDescent="0.25">
      <c r="A49" s="58"/>
      <c r="B49" s="58"/>
      <c r="C49" s="58" t="s">
        <v>11</v>
      </c>
      <c r="D49" s="58"/>
      <c r="E49" s="62"/>
      <c r="F49" s="58"/>
      <c r="G49" s="58"/>
      <c r="H49" s="58"/>
      <c r="I49" s="58"/>
      <c r="J49" s="68"/>
      <c r="K49" s="62"/>
      <c r="L49" s="62"/>
      <c r="M49" s="68"/>
    </row>
    <row r="50" spans="1:13" ht="12.75" customHeight="1" x14ac:dyDescent="0.25">
      <c r="A50" s="66">
        <v>42470</v>
      </c>
      <c r="B50" s="58" t="s">
        <v>47</v>
      </c>
      <c r="C50" s="58" t="s">
        <v>11</v>
      </c>
      <c r="D50" s="58" t="s">
        <v>14</v>
      </c>
      <c r="E50" s="62"/>
      <c r="F50" s="67"/>
      <c r="G50" s="58"/>
      <c r="H50" s="67"/>
      <c r="I50" s="58"/>
      <c r="J50" s="68"/>
      <c r="K50" s="62"/>
      <c r="L50" s="62"/>
      <c r="M50" s="68">
        <f>SUM(IF(AND(F50=Uitslagen!F45,H50=Uitslagen!H45),10,0),IF(J50=Uitslagen!J45,5,0))</f>
        <v>15</v>
      </c>
    </row>
    <row r="51" spans="1:13" s="56" customFormat="1" ht="3" customHeight="1" x14ac:dyDescent="0.25">
      <c r="A51" s="58"/>
      <c r="B51" s="58"/>
      <c r="C51" s="58" t="s">
        <v>11</v>
      </c>
      <c r="D51" s="58"/>
      <c r="E51" s="62"/>
      <c r="F51" s="58"/>
      <c r="G51" s="58"/>
      <c r="H51" s="58"/>
      <c r="I51" s="58"/>
      <c r="J51" s="62"/>
      <c r="K51" s="62"/>
      <c r="L51" s="62"/>
      <c r="M51" s="68"/>
    </row>
    <row r="52" spans="1:13" ht="12.75" customHeight="1" x14ac:dyDescent="0.25">
      <c r="A52" s="66">
        <v>42484</v>
      </c>
      <c r="B52" s="58" t="s">
        <v>16</v>
      </c>
      <c r="C52" s="58" t="s">
        <v>11</v>
      </c>
      <c r="D52" s="58" t="s">
        <v>47</v>
      </c>
      <c r="E52" s="62"/>
      <c r="F52" s="67"/>
      <c r="G52" s="58"/>
      <c r="H52" s="67"/>
      <c r="I52" s="58"/>
      <c r="J52" s="68"/>
      <c r="K52" s="62"/>
      <c r="L52" s="62"/>
      <c r="M52" s="68">
        <f>SUM(IF(AND(F52=Uitslagen!F47,H52=Uitslagen!H47),10,0),IF(J52=Uitslagen!J47,5,0))</f>
        <v>15</v>
      </c>
    </row>
    <row r="53" spans="1:13" ht="3" customHeight="1" x14ac:dyDescent="0.25">
      <c r="A53" s="58"/>
      <c r="B53" s="58"/>
      <c r="C53" s="58" t="s">
        <v>11</v>
      </c>
      <c r="D53" s="58"/>
      <c r="E53" s="62"/>
      <c r="F53" s="58"/>
      <c r="G53" s="58"/>
      <c r="H53" s="58"/>
      <c r="I53" s="58"/>
      <c r="J53" s="68"/>
      <c r="K53" s="62"/>
      <c r="L53" s="62"/>
      <c r="M53" s="68"/>
    </row>
    <row r="54" spans="1:13" ht="12.75" customHeight="1" x14ac:dyDescent="0.25">
      <c r="A54" s="66">
        <v>42491</v>
      </c>
      <c r="B54" s="58" t="s">
        <v>47</v>
      </c>
      <c r="C54" s="58" t="s">
        <v>11</v>
      </c>
      <c r="D54" s="58" t="s">
        <v>46</v>
      </c>
      <c r="E54" s="62"/>
      <c r="F54" s="67"/>
      <c r="G54" s="58"/>
      <c r="H54" s="67"/>
      <c r="I54" s="58"/>
      <c r="J54" s="68"/>
      <c r="K54" s="62"/>
      <c r="L54" s="62"/>
      <c r="M54" s="68">
        <f>SUM(IF(AND(F54=Uitslagen!F49,H54=Uitslagen!H49),10,0),IF(J54=Uitslagen!J49,5,0))</f>
        <v>15</v>
      </c>
    </row>
    <row r="55" spans="1:13" ht="3" customHeight="1" x14ac:dyDescent="0.25">
      <c r="A55" s="58"/>
      <c r="B55" s="58"/>
      <c r="C55" s="58" t="s">
        <v>11</v>
      </c>
      <c r="D55" s="58" t="s">
        <v>56</v>
      </c>
      <c r="E55" s="62"/>
      <c r="F55" s="58"/>
      <c r="G55" s="58"/>
      <c r="H55" s="58"/>
      <c r="I55" s="58"/>
      <c r="J55" s="68"/>
      <c r="K55" s="62"/>
      <c r="L55" s="62"/>
      <c r="M55" s="68"/>
    </row>
    <row r="56" spans="1:13" ht="12.75" customHeight="1" x14ac:dyDescent="0.25">
      <c r="A56" s="66">
        <v>42498</v>
      </c>
      <c r="B56" s="58" t="s">
        <v>47</v>
      </c>
      <c r="C56" s="58" t="s">
        <v>11</v>
      </c>
      <c r="D56" s="58" t="s">
        <v>56</v>
      </c>
      <c r="E56" s="62"/>
      <c r="F56" s="67"/>
      <c r="G56" s="58"/>
      <c r="H56" s="67"/>
      <c r="I56" s="58"/>
      <c r="J56" s="68"/>
      <c r="K56" s="62"/>
      <c r="L56" s="62"/>
      <c r="M56" s="68">
        <f>SUM(IF(AND(F56=Uitslagen!F51,H56=Uitslagen!H51),10,0),IF(J56=Uitslagen!J51,5,0))</f>
        <v>15</v>
      </c>
    </row>
    <row r="57" spans="1:13" ht="3" customHeight="1" x14ac:dyDescent="0.25">
      <c r="A57" s="58"/>
      <c r="B57" s="58"/>
      <c r="C57" s="58" t="s">
        <v>11</v>
      </c>
      <c r="D57" s="58"/>
      <c r="E57" s="62"/>
      <c r="F57" s="58"/>
      <c r="G57" s="58"/>
      <c r="H57" s="58"/>
      <c r="I57" s="58"/>
      <c r="J57" s="68"/>
      <c r="K57" s="62"/>
      <c r="L57" s="62"/>
      <c r="M57" s="68"/>
    </row>
    <row r="58" spans="1:13" ht="12.75" customHeight="1" x14ac:dyDescent="0.25">
      <c r="A58" s="66">
        <v>42506</v>
      </c>
      <c r="B58" s="58" t="s">
        <v>15</v>
      </c>
      <c r="C58" s="58" t="s">
        <v>11</v>
      </c>
      <c r="D58" s="58" t="s">
        <v>47</v>
      </c>
      <c r="E58" s="62"/>
      <c r="F58" s="67"/>
      <c r="G58" s="58"/>
      <c r="H58" s="67"/>
      <c r="I58" s="58"/>
      <c r="J58" s="68"/>
      <c r="K58" s="62"/>
      <c r="L58" s="62"/>
      <c r="M58" s="68">
        <f>SUM(IF(AND(F58=Uitslagen!F53,H58=Uitslagen!H53),10,0),IF(J58=Uitslagen!J53,5,0))</f>
        <v>15</v>
      </c>
    </row>
    <row r="59" spans="1:13" s="56" customFormat="1" ht="12.75" customHeight="1" x14ac:dyDescent="0.3">
      <c r="A59" s="66"/>
      <c r="B59" s="57"/>
      <c r="C59" s="58"/>
      <c r="D59" s="57"/>
      <c r="E59" s="62"/>
      <c r="F59" s="69"/>
      <c r="G59" s="69"/>
      <c r="H59" s="69"/>
      <c r="I59" s="69"/>
      <c r="J59" s="69"/>
      <c r="K59" s="57"/>
      <c r="L59" s="57"/>
      <c r="M59" s="70">
        <f>SUM(M8:M50)</f>
        <v>75</v>
      </c>
    </row>
    <row r="60" spans="1:13" s="56" customFormat="1" ht="3" customHeight="1" x14ac:dyDescent="0.25">
      <c r="A60" s="66"/>
      <c r="B60" s="57"/>
      <c r="C60" s="58"/>
      <c r="D60" s="57"/>
      <c r="E60" s="62"/>
      <c r="F60" s="58"/>
      <c r="G60" s="58"/>
      <c r="H60" s="58"/>
      <c r="I60" s="58"/>
      <c r="J60" s="62"/>
      <c r="K60" s="62"/>
      <c r="L60" s="62"/>
      <c r="M60" s="58"/>
    </row>
    <row r="61" spans="1:13" ht="12.75" customHeight="1" x14ac:dyDescent="0.25">
      <c r="A61" s="71" t="s">
        <v>40</v>
      </c>
      <c r="B61" s="71"/>
      <c r="C61" s="71"/>
      <c r="D61" s="71"/>
      <c r="E61" s="71"/>
      <c r="F61" s="71"/>
      <c r="G61" s="58"/>
      <c r="H61" s="59"/>
      <c r="I61" s="60"/>
      <c r="J61" s="60"/>
      <c r="K61" s="61"/>
      <c r="L61" s="57"/>
      <c r="M61" s="68">
        <f>IF(H61=Uitslagen!H55,25,0)</f>
        <v>0</v>
      </c>
    </row>
    <row r="62" spans="1:13" ht="3" customHeight="1" x14ac:dyDescent="0.25">
      <c r="A62" s="71"/>
      <c r="B62" s="71"/>
      <c r="C62" s="71"/>
      <c r="D62" s="71"/>
      <c r="E62" s="71"/>
      <c r="F62" s="71"/>
      <c r="G62" s="58"/>
      <c r="H62" s="62"/>
      <c r="I62" s="62"/>
      <c r="J62" s="62"/>
      <c r="K62" s="62"/>
      <c r="L62" s="62"/>
      <c r="M62" s="68"/>
    </row>
    <row r="63" spans="1:13" ht="12.75" customHeight="1" x14ac:dyDescent="0.25">
      <c r="A63" s="71" t="s">
        <v>37</v>
      </c>
      <c r="B63" s="71"/>
      <c r="C63" s="71"/>
      <c r="D63" s="71"/>
      <c r="E63" s="71"/>
      <c r="F63" s="71"/>
      <c r="G63" s="58"/>
      <c r="H63" s="59"/>
      <c r="I63" s="60"/>
      <c r="J63" s="60"/>
      <c r="K63" s="61"/>
      <c r="L63" s="62"/>
      <c r="M63" s="68">
        <f>IF(H63=Uitslagen!H57,15,0)</f>
        <v>0</v>
      </c>
    </row>
    <row r="64" spans="1:13" ht="3" customHeight="1" x14ac:dyDescent="0.25">
      <c r="A64" s="71"/>
      <c r="B64" s="71"/>
      <c r="C64" s="71"/>
      <c r="D64" s="71"/>
      <c r="E64" s="71"/>
      <c r="F64" s="71"/>
      <c r="G64" s="58"/>
      <c r="H64" s="62"/>
      <c r="I64" s="62"/>
      <c r="J64" s="62"/>
      <c r="K64" s="62"/>
      <c r="L64" s="62"/>
      <c r="M64" s="68"/>
    </row>
    <row r="65" spans="1:13" ht="12" customHeight="1" x14ac:dyDescent="0.25">
      <c r="A65" s="71" t="s">
        <v>38</v>
      </c>
      <c r="B65" s="71"/>
      <c r="C65" s="71"/>
      <c r="D65" s="71"/>
      <c r="E65" s="71"/>
      <c r="F65" s="71"/>
      <c r="G65" s="58"/>
      <c r="H65" s="72"/>
      <c r="I65" s="73"/>
      <c r="J65" s="73"/>
      <c r="K65" s="74"/>
      <c r="L65" s="62"/>
      <c r="M65" s="68">
        <f>IF(H65=Uitslagen!H59,15,0)</f>
        <v>0</v>
      </c>
    </row>
    <row r="66" spans="1:13" ht="3" customHeight="1" x14ac:dyDescent="0.25">
      <c r="A66" s="71"/>
      <c r="B66" s="71"/>
      <c r="C66" s="71"/>
      <c r="D66" s="71"/>
      <c r="E66" s="71"/>
      <c r="F66" s="71"/>
      <c r="G66" s="58"/>
      <c r="H66" s="62"/>
      <c r="I66" s="62"/>
      <c r="J66" s="62"/>
      <c r="K66" s="62"/>
      <c r="L66" s="62"/>
      <c r="M66" s="68"/>
    </row>
    <row r="67" spans="1:13" ht="13.5" customHeight="1" x14ac:dyDescent="0.25">
      <c r="A67" s="71" t="s">
        <v>39</v>
      </c>
      <c r="B67" s="71"/>
      <c r="C67" s="71"/>
      <c r="D67" s="71"/>
      <c r="E67" s="71"/>
      <c r="F67" s="71"/>
      <c r="G67" s="58"/>
      <c r="H67" s="72"/>
      <c r="I67" s="73"/>
      <c r="J67" s="73"/>
      <c r="K67" s="74"/>
      <c r="L67" s="62"/>
      <c r="M67" s="68">
        <f>IF(H67=Uitslagen!H61,15,0)</f>
        <v>0</v>
      </c>
    </row>
    <row r="68" spans="1:13" ht="3" customHeight="1" x14ac:dyDescent="0.25">
      <c r="A68" s="71"/>
      <c r="B68" s="71"/>
      <c r="C68" s="71"/>
      <c r="D68" s="71"/>
      <c r="E68" s="71"/>
      <c r="F68" s="71"/>
      <c r="G68" s="58"/>
      <c r="H68" s="62"/>
      <c r="I68" s="62"/>
      <c r="J68" s="62"/>
      <c r="K68" s="62"/>
      <c r="L68" s="62"/>
      <c r="M68" s="68"/>
    </row>
    <row r="69" spans="1:13" ht="12.75" customHeight="1" x14ac:dyDescent="0.25">
      <c r="A69" s="71" t="s">
        <v>41</v>
      </c>
      <c r="B69" s="71"/>
      <c r="C69" s="71"/>
      <c r="D69" s="71"/>
      <c r="E69" s="71"/>
      <c r="F69" s="71"/>
      <c r="G69" s="58"/>
      <c r="H69" s="75"/>
      <c r="I69" s="76"/>
      <c r="J69" s="76"/>
      <c r="K69" s="77"/>
      <c r="L69" s="62"/>
      <c r="M69" s="68">
        <f>IF(H69=Uitslagen!H63,25,0)</f>
        <v>0</v>
      </c>
    </row>
    <row r="70" spans="1:13" ht="3" customHeight="1" x14ac:dyDescent="0.25">
      <c r="A70" s="71"/>
      <c r="B70" s="71"/>
      <c r="C70" s="71"/>
      <c r="D70" s="71"/>
      <c r="E70" s="71"/>
      <c r="F70" s="71"/>
      <c r="G70" s="58"/>
      <c r="H70" s="62"/>
      <c r="I70" s="62"/>
      <c r="J70" s="62"/>
      <c r="K70" s="62"/>
      <c r="L70" s="62"/>
      <c r="M70" s="68"/>
    </row>
    <row r="71" spans="1:13" ht="12.75" customHeight="1" x14ac:dyDescent="0.25">
      <c r="A71" s="56" t="s">
        <v>44</v>
      </c>
      <c r="G71" s="58"/>
      <c r="H71" s="59"/>
      <c r="I71" s="60"/>
      <c r="J71" s="60"/>
      <c r="K71" s="61"/>
      <c r="L71" s="62"/>
      <c r="M71" s="68">
        <f>IF(H71=Uitslagen!H65,25,IF(H71=Uitslagen!H67,25,0))</f>
        <v>0</v>
      </c>
    </row>
    <row r="72" spans="1:13" ht="3" customHeight="1" x14ac:dyDescent="0.25">
      <c r="A72" s="71"/>
      <c r="B72" s="71"/>
      <c r="C72" s="71"/>
      <c r="D72" s="71"/>
      <c r="E72" s="71"/>
      <c r="F72" s="71"/>
      <c r="G72" s="58"/>
      <c r="H72" s="62"/>
      <c r="I72" s="62"/>
      <c r="J72" s="62"/>
      <c r="K72" s="62"/>
      <c r="L72" s="62"/>
      <c r="M72" s="68"/>
    </row>
    <row r="73" spans="1:13" ht="12.75" customHeight="1" x14ac:dyDescent="0.25">
      <c r="A73" s="56" t="s">
        <v>45</v>
      </c>
      <c r="G73" s="58"/>
      <c r="H73" s="59"/>
      <c r="I73" s="60"/>
      <c r="J73" s="60"/>
      <c r="K73" s="61"/>
      <c r="L73" s="62"/>
      <c r="M73" s="68">
        <f>IF(H73=Uitslagen!H67,25,IF(H73=Uitslagen!H69,25,0))</f>
        <v>0</v>
      </c>
    </row>
    <row r="74" spans="1:13" ht="3" customHeight="1" x14ac:dyDescent="0.25">
      <c r="A74" s="71"/>
      <c r="B74" s="71"/>
      <c r="C74" s="71"/>
      <c r="D74" s="71"/>
      <c r="E74" s="71"/>
      <c r="F74" s="71"/>
      <c r="G74" s="58"/>
      <c r="H74" s="62"/>
      <c r="I74" s="62"/>
      <c r="J74" s="62"/>
      <c r="K74" s="62"/>
      <c r="L74" s="62"/>
      <c r="M74" s="68"/>
    </row>
    <row r="75" spans="1:13" ht="12.75" customHeight="1" x14ac:dyDescent="0.25">
      <c r="A75" s="71" t="s">
        <v>42</v>
      </c>
      <c r="B75" s="71"/>
      <c r="C75" s="71"/>
      <c r="D75" s="71"/>
      <c r="E75" s="71"/>
      <c r="F75" s="71"/>
      <c r="G75" s="58"/>
      <c r="H75" s="59"/>
      <c r="I75" s="60"/>
      <c r="J75" s="60"/>
      <c r="K75" s="61"/>
      <c r="L75" s="62"/>
      <c r="M75" s="68">
        <f>IF(H75=Uitslagen!H69,25,0)</f>
        <v>0</v>
      </c>
    </row>
    <row r="76" spans="1:13" s="56" customFormat="1" ht="3" customHeight="1" x14ac:dyDescent="0.25">
      <c r="A76" s="71"/>
      <c r="B76" s="57"/>
      <c r="C76" s="58"/>
      <c r="D76" s="57"/>
      <c r="E76" s="62"/>
      <c r="F76" s="58"/>
      <c r="G76" s="58"/>
      <c r="H76" s="58"/>
      <c r="I76" s="58"/>
      <c r="J76" s="62"/>
      <c r="K76" s="62"/>
      <c r="L76" s="62"/>
      <c r="M76" s="58"/>
    </row>
    <row r="77" spans="1:13" s="56" customFormat="1" ht="12.75" customHeight="1" x14ac:dyDescent="0.3">
      <c r="A77" s="71"/>
      <c r="B77" s="57"/>
      <c r="C77" s="58"/>
      <c r="D77" s="57"/>
      <c r="E77" s="62"/>
      <c r="F77" s="69" t="s">
        <v>33</v>
      </c>
      <c r="G77" s="69"/>
      <c r="H77" s="69"/>
      <c r="I77" s="69"/>
      <c r="J77" s="69"/>
      <c r="K77" s="64"/>
      <c r="L77" s="64"/>
      <c r="M77" s="70">
        <f>SUM(M61:M75)</f>
        <v>0</v>
      </c>
    </row>
    <row r="78" spans="1:13" s="56" customFormat="1" ht="3" customHeight="1" x14ac:dyDescent="0.25">
      <c r="A78" s="71"/>
      <c r="B78" s="57"/>
      <c r="C78" s="58"/>
      <c r="D78" s="57"/>
      <c r="E78" s="62"/>
      <c r="F78" s="58"/>
      <c r="G78" s="58"/>
      <c r="H78" s="58"/>
      <c r="I78" s="58"/>
      <c r="J78" s="62"/>
      <c r="K78" s="62"/>
      <c r="L78" s="62"/>
      <c r="M78" s="58"/>
    </row>
    <row r="79" spans="1:13" ht="12.75" customHeight="1" x14ac:dyDescent="0.25">
      <c r="L79" s="62"/>
      <c r="M79" s="58"/>
    </row>
    <row r="80" spans="1:13" ht="12.75" customHeight="1" x14ac:dyDescent="0.3">
      <c r="F80" s="78" t="s">
        <v>36</v>
      </c>
      <c r="G80" s="78"/>
      <c r="H80" s="78"/>
      <c r="I80" s="78"/>
      <c r="J80" s="78"/>
      <c r="K80" s="79"/>
      <c r="L80" s="64"/>
      <c r="M80" s="70">
        <f>M59+M77</f>
        <v>75</v>
      </c>
    </row>
    <row r="81" spans="12:13" ht="12.75" customHeight="1" x14ac:dyDescent="0.25">
      <c r="L81" s="62"/>
      <c r="M81" s="58"/>
    </row>
  </sheetData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sqref="A1:XFD1048576"/>
    </sheetView>
  </sheetViews>
  <sheetFormatPr defaultColWidth="11.6328125" defaultRowHeight="12.75" customHeight="1" x14ac:dyDescent="0.25"/>
  <cols>
    <col min="1" max="1" width="10.08984375" style="65" customWidth="1"/>
    <col min="2" max="2" width="16.453125" style="65" bestFit="1" customWidth="1"/>
    <col min="3" max="3" width="1.453125" style="65" bestFit="1" customWidth="1"/>
    <col min="4" max="4" width="18.36328125" style="65" bestFit="1" customWidth="1"/>
    <col min="5" max="5" width="1.90625" style="65" customWidth="1"/>
    <col min="6" max="6" width="2.90625" style="65" customWidth="1"/>
    <col min="7" max="7" width="2" style="65" bestFit="1" customWidth="1"/>
    <col min="8" max="8" width="2.90625" style="65" customWidth="1"/>
    <col min="9" max="9" width="1.6328125" style="65" customWidth="1"/>
    <col min="10" max="10" width="7.6328125" style="65" customWidth="1"/>
    <col min="11" max="11" width="4.08984375" style="65" customWidth="1"/>
    <col min="12" max="12" width="1.6328125" style="56" customWidth="1"/>
    <col min="13" max="13" width="8.453125" style="56" bestFit="1" customWidth="1"/>
    <col min="14" max="16384" width="11.6328125" style="65"/>
  </cols>
  <sheetData>
    <row r="1" spans="1:13" s="56" customFormat="1" ht="3" customHeight="1" x14ac:dyDescent="0.25"/>
    <row r="2" spans="1:13" s="56" customFormat="1" ht="12.75" customHeight="1" x14ac:dyDescent="0.25">
      <c r="A2" s="57" t="s">
        <v>2</v>
      </c>
      <c r="B2" s="57"/>
      <c r="C2" s="58" t="s">
        <v>3</v>
      </c>
      <c r="D2" s="59"/>
      <c r="E2" s="60"/>
      <c r="F2" s="60"/>
      <c r="G2" s="60"/>
      <c r="H2" s="61"/>
      <c r="I2" s="58"/>
      <c r="J2" s="62"/>
      <c r="K2" s="62"/>
      <c r="L2" s="62"/>
      <c r="M2" s="58"/>
    </row>
    <row r="3" spans="1:13" s="56" customFormat="1" ht="3" customHeight="1" x14ac:dyDescent="0.25"/>
    <row r="4" spans="1:13" s="56" customFormat="1" ht="12.75" customHeight="1" x14ac:dyDescent="0.25">
      <c r="A4" s="57" t="s">
        <v>4</v>
      </c>
      <c r="B4" s="57"/>
      <c r="C4" s="58" t="s">
        <v>3</v>
      </c>
      <c r="D4" s="59"/>
      <c r="E4" s="60"/>
      <c r="F4" s="60"/>
      <c r="G4" s="60"/>
      <c r="H4" s="61"/>
      <c r="I4" s="58"/>
      <c r="J4" s="62"/>
      <c r="K4" s="62"/>
      <c r="L4" s="62"/>
      <c r="M4" s="58"/>
    </row>
    <row r="5" spans="1:13" s="56" customFormat="1" ht="3" customHeight="1" x14ac:dyDescent="0.25">
      <c r="A5" s="58"/>
      <c r="B5" s="58"/>
      <c r="C5" s="58"/>
      <c r="D5" s="58"/>
      <c r="E5" s="62"/>
      <c r="F5" s="58"/>
      <c r="G5" s="58"/>
      <c r="H5" s="58"/>
      <c r="I5" s="58"/>
      <c r="J5" s="62"/>
      <c r="K5" s="62"/>
      <c r="L5" s="62"/>
      <c r="M5" s="58"/>
    </row>
    <row r="6" spans="1:13" ht="12.75" customHeight="1" x14ac:dyDescent="0.3">
      <c r="A6" s="63" t="s">
        <v>5</v>
      </c>
      <c r="B6" s="63" t="s">
        <v>6</v>
      </c>
      <c r="C6" s="63"/>
      <c r="D6" s="63" t="s">
        <v>7</v>
      </c>
      <c r="E6" s="64"/>
      <c r="F6" s="63" t="s">
        <v>8</v>
      </c>
      <c r="G6" s="63"/>
      <c r="H6" s="63"/>
      <c r="I6" s="63"/>
      <c r="J6" s="63" t="s">
        <v>9</v>
      </c>
      <c r="K6" s="62"/>
      <c r="L6" s="63"/>
      <c r="M6" s="63" t="s">
        <v>1</v>
      </c>
    </row>
    <row r="7" spans="1:13" ht="3" customHeight="1" x14ac:dyDescent="0.25">
      <c r="A7" s="58"/>
      <c r="B7" s="58"/>
      <c r="C7" s="58"/>
      <c r="D7" s="58"/>
      <c r="E7" s="62"/>
      <c r="F7" s="58"/>
      <c r="G7" s="58"/>
      <c r="H7" s="58"/>
      <c r="I7" s="58"/>
      <c r="J7" s="58"/>
      <c r="K7" s="62"/>
      <c r="L7" s="62"/>
      <c r="M7" s="58"/>
    </row>
    <row r="8" spans="1:13" ht="12.75" customHeight="1" x14ac:dyDescent="0.25">
      <c r="A8" s="66">
        <v>42253</v>
      </c>
      <c r="B8" s="58" t="s">
        <v>46</v>
      </c>
      <c r="C8" s="58" t="s">
        <v>11</v>
      </c>
      <c r="D8" s="58" t="s">
        <v>47</v>
      </c>
      <c r="E8" s="62"/>
      <c r="F8" s="67"/>
      <c r="G8" s="58"/>
      <c r="H8" s="67"/>
      <c r="I8" s="58"/>
      <c r="J8" s="68"/>
      <c r="K8" s="62"/>
      <c r="L8" s="62"/>
      <c r="M8" s="68">
        <f>SUM(IF(AND(F8=Uitslagen!F3,H8=Uitslagen!H3),10,0),IF(J8=Uitslagen!J3,5,0))</f>
        <v>0</v>
      </c>
    </row>
    <row r="9" spans="1:13" ht="3" customHeight="1" x14ac:dyDescent="0.25">
      <c r="A9" s="85">
        <v>42260</v>
      </c>
      <c r="B9" s="58" t="s">
        <v>47</v>
      </c>
      <c r="C9" s="58" t="s">
        <v>11</v>
      </c>
      <c r="D9" s="58"/>
      <c r="E9" s="62"/>
      <c r="F9" s="58"/>
      <c r="G9" s="58"/>
      <c r="H9" s="58"/>
      <c r="I9" s="58"/>
      <c r="J9" s="68"/>
      <c r="K9" s="62"/>
      <c r="L9" s="62"/>
      <c r="M9" s="68"/>
    </row>
    <row r="10" spans="1:13" ht="12.75" customHeight="1" x14ac:dyDescent="0.25">
      <c r="A10" s="66">
        <v>42260</v>
      </c>
      <c r="B10" s="58" t="s">
        <v>47</v>
      </c>
      <c r="C10" s="58" t="s">
        <v>11</v>
      </c>
      <c r="D10" s="58" t="s">
        <v>48</v>
      </c>
      <c r="E10" s="62"/>
      <c r="F10" s="67"/>
      <c r="G10" s="58"/>
      <c r="H10" s="67"/>
      <c r="I10" s="58"/>
      <c r="J10" s="68"/>
      <c r="K10" s="62"/>
      <c r="L10" s="62"/>
      <c r="M10" s="68">
        <f>SUM(IF(AND(F10=Uitslagen!F5,H10=Uitslagen!H5),10,0),IF(J10=Uitslagen!J5,5,0))</f>
        <v>0</v>
      </c>
    </row>
    <row r="11" spans="1:13" ht="3" customHeight="1" x14ac:dyDescent="0.25">
      <c r="A11" s="58"/>
      <c r="B11" s="58"/>
      <c r="C11" s="58" t="s">
        <v>11</v>
      </c>
      <c r="D11" s="58"/>
      <c r="E11" s="62"/>
      <c r="F11" s="58"/>
      <c r="G11" s="58"/>
      <c r="H11" s="58"/>
      <c r="I11" s="58"/>
      <c r="J11" s="68"/>
      <c r="K11" s="62"/>
      <c r="L11" s="62"/>
      <c r="M11" s="68"/>
    </row>
    <row r="12" spans="1:13" ht="12.75" customHeight="1" x14ac:dyDescent="0.25">
      <c r="A12" s="66">
        <v>42267</v>
      </c>
      <c r="B12" s="58" t="s">
        <v>49</v>
      </c>
      <c r="C12" s="58" t="s">
        <v>11</v>
      </c>
      <c r="D12" s="58" t="s">
        <v>47</v>
      </c>
      <c r="E12" s="62"/>
      <c r="F12" s="67"/>
      <c r="G12" s="58"/>
      <c r="H12" s="67"/>
      <c r="I12" s="58"/>
      <c r="J12" s="68"/>
      <c r="K12" s="62"/>
      <c r="L12" s="62"/>
      <c r="M12" s="68">
        <f>SUM(IF(AND(F12=Uitslagen!F7,H12=Uitslagen!H7),10,0),IF(J12=Uitslagen!J7,5,0))</f>
        <v>0</v>
      </c>
    </row>
    <row r="13" spans="1:13" ht="3" customHeight="1" x14ac:dyDescent="0.25">
      <c r="A13" s="58"/>
      <c r="B13" s="58"/>
      <c r="C13" s="58" t="s">
        <v>11</v>
      </c>
      <c r="D13" s="58"/>
      <c r="E13" s="62"/>
      <c r="F13" s="58"/>
      <c r="G13" s="58"/>
      <c r="H13" s="58"/>
      <c r="I13" s="58"/>
      <c r="J13" s="68"/>
      <c r="K13" s="62"/>
      <c r="L13" s="62"/>
      <c r="M13" s="68"/>
    </row>
    <row r="14" spans="1:13" ht="12.75" customHeight="1" x14ac:dyDescent="0.25">
      <c r="A14" s="66">
        <v>42274</v>
      </c>
      <c r="B14" s="58" t="s">
        <v>47</v>
      </c>
      <c r="C14" s="58" t="s">
        <v>11</v>
      </c>
      <c r="D14" s="58" t="s">
        <v>17</v>
      </c>
      <c r="E14" s="62"/>
      <c r="F14" s="67"/>
      <c r="G14" s="58"/>
      <c r="H14" s="67"/>
      <c r="I14" s="58"/>
      <c r="J14" s="68"/>
      <c r="K14" s="62"/>
      <c r="L14" s="62"/>
      <c r="M14" s="68">
        <f>SUM(IF(AND(F14=Uitslagen!F9,H14=Uitslagen!H9),10,0),IF(J14=Uitslagen!J9,5,0))</f>
        <v>0</v>
      </c>
    </row>
    <row r="15" spans="1:13" ht="3" customHeight="1" x14ac:dyDescent="0.25">
      <c r="A15" s="58"/>
      <c r="B15" s="58"/>
      <c r="C15" s="58" t="s">
        <v>11</v>
      </c>
      <c r="D15" s="58"/>
      <c r="E15" s="62"/>
      <c r="F15" s="58"/>
      <c r="G15" s="58"/>
      <c r="H15" s="58"/>
      <c r="I15" s="58"/>
      <c r="J15" s="68"/>
      <c r="K15" s="62"/>
      <c r="L15" s="62"/>
      <c r="M15" s="68"/>
    </row>
    <row r="16" spans="1:13" ht="12.75" customHeight="1" x14ac:dyDescent="0.25">
      <c r="A16" s="66">
        <v>42281</v>
      </c>
      <c r="B16" s="58" t="s">
        <v>50</v>
      </c>
      <c r="C16" s="58" t="s">
        <v>11</v>
      </c>
      <c r="D16" s="58" t="s">
        <v>47</v>
      </c>
      <c r="E16" s="62"/>
      <c r="F16" s="67"/>
      <c r="G16" s="58"/>
      <c r="H16" s="67"/>
      <c r="I16" s="58"/>
      <c r="J16" s="68"/>
      <c r="K16" s="62"/>
      <c r="L16" s="62"/>
      <c r="M16" s="68">
        <f>SUM(IF(AND(F16=Uitslagen!F11,H16=Uitslagen!H11),10,0),IF(J16=Uitslagen!J11,5,0))</f>
        <v>0</v>
      </c>
    </row>
    <row r="17" spans="1:13" ht="3" customHeight="1" x14ac:dyDescent="0.25">
      <c r="A17" s="58"/>
      <c r="B17" s="58"/>
      <c r="C17" s="58" t="s">
        <v>11</v>
      </c>
      <c r="D17" s="58"/>
      <c r="E17" s="62"/>
      <c r="F17" s="58"/>
      <c r="G17" s="58"/>
      <c r="H17" s="58"/>
      <c r="I17" s="58"/>
      <c r="J17" s="68"/>
      <c r="K17" s="62"/>
      <c r="L17" s="62"/>
      <c r="M17" s="68"/>
    </row>
    <row r="18" spans="1:13" ht="12.75" customHeight="1" x14ac:dyDescent="0.25">
      <c r="A18" s="66">
        <v>42288</v>
      </c>
      <c r="B18" s="58" t="s">
        <v>51</v>
      </c>
      <c r="C18" s="58" t="s">
        <v>11</v>
      </c>
      <c r="D18" s="58" t="s">
        <v>52</v>
      </c>
      <c r="E18" s="62"/>
      <c r="F18" s="67"/>
      <c r="G18" s="58"/>
      <c r="H18" s="67"/>
      <c r="I18" s="58"/>
      <c r="J18" s="68"/>
      <c r="K18" s="62"/>
      <c r="L18" s="62"/>
      <c r="M18" s="68">
        <f>SUM(IF(AND(F18=Uitslagen!F13,H18=Uitslagen!H13),10,0),IF(J18=Uitslagen!J13,5,0))</f>
        <v>0</v>
      </c>
    </row>
    <row r="19" spans="1:13" ht="3" customHeight="1" x14ac:dyDescent="0.25">
      <c r="A19" s="58"/>
      <c r="B19" s="58"/>
      <c r="C19" s="58" t="s">
        <v>11</v>
      </c>
      <c r="D19" s="58"/>
      <c r="E19" s="62"/>
      <c r="F19" s="58"/>
      <c r="G19" s="58"/>
      <c r="H19" s="58"/>
      <c r="I19" s="58"/>
      <c r="J19" s="68"/>
      <c r="K19" s="62"/>
      <c r="L19" s="62"/>
      <c r="M19" s="68"/>
    </row>
    <row r="20" spans="1:13" ht="12.75" customHeight="1" x14ac:dyDescent="0.25">
      <c r="A20" s="66">
        <v>42295</v>
      </c>
      <c r="B20" s="58" t="s">
        <v>47</v>
      </c>
      <c r="C20" s="58" t="s">
        <v>11</v>
      </c>
      <c r="D20" s="58" t="s">
        <v>53</v>
      </c>
      <c r="E20" s="62"/>
      <c r="F20" s="67"/>
      <c r="G20" s="58"/>
      <c r="H20" s="67"/>
      <c r="I20" s="58"/>
      <c r="J20" s="68"/>
      <c r="K20" s="62"/>
      <c r="L20" s="62"/>
      <c r="M20" s="68">
        <f>SUM(IF(AND(F20=Uitslagen!F15,H20=Uitslagen!H15),10,0),IF(J20=Uitslagen!J15,5,0))</f>
        <v>0</v>
      </c>
    </row>
    <row r="21" spans="1:13" ht="3" customHeight="1" x14ac:dyDescent="0.25">
      <c r="A21" s="58"/>
      <c r="B21" s="58"/>
      <c r="C21" s="58" t="s">
        <v>11</v>
      </c>
      <c r="D21" s="58"/>
      <c r="E21" s="62"/>
      <c r="F21" s="58"/>
      <c r="G21" s="58"/>
      <c r="H21" s="58"/>
      <c r="I21" s="58"/>
      <c r="J21" s="68"/>
      <c r="K21" s="62"/>
      <c r="L21" s="62"/>
      <c r="M21" s="68"/>
    </row>
    <row r="22" spans="1:13" ht="12.75" customHeight="1" x14ac:dyDescent="0.25">
      <c r="A22" s="66">
        <v>42309</v>
      </c>
      <c r="B22" s="58" t="s">
        <v>54</v>
      </c>
      <c r="C22" s="58" t="s">
        <v>11</v>
      </c>
      <c r="D22" s="58" t="s">
        <v>47</v>
      </c>
      <c r="E22" s="62"/>
      <c r="F22" s="67"/>
      <c r="G22" s="58"/>
      <c r="H22" s="67"/>
      <c r="I22" s="58"/>
      <c r="J22" s="68"/>
      <c r="K22" s="62"/>
      <c r="L22" s="62"/>
      <c r="M22" s="68">
        <f>SUM(IF(AND(F22=Uitslagen!F17,H22=Uitslagen!H17),10,0),IF(J22=Uitslagen!J17,5,0))</f>
        <v>0</v>
      </c>
    </row>
    <row r="23" spans="1:13" ht="3" customHeight="1" x14ac:dyDescent="0.25">
      <c r="A23" s="58"/>
      <c r="B23" s="58"/>
      <c r="C23" s="58" t="s">
        <v>11</v>
      </c>
      <c r="D23" s="58"/>
      <c r="E23" s="62"/>
      <c r="F23" s="58"/>
      <c r="G23" s="58"/>
      <c r="H23" s="58"/>
      <c r="I23" s="58"/>
      <c r="J23" s="68"/>
      <c r="K23" s="62"/>
      <c r="L23" s="62"/>
      <c r="M23" s="68"/>
    </row>
    <row r="24" spans="1:13" ht="12.75" customHeight="1" x14ac:dyDescent="0.25">
      <c r="A24" s="66">
        <v>42316</v>
      </c>
      <c r="B24" s="58" t="s">
        <v>47</v>
      </c>
      <c r="C24" s="58" t="s">
        <v>11</v>
      </c>
      <c r="D24" s="58" t="s">
        <v>55</v>
      </c>
      <c r="E24" s="62"/>
      <c r="F24" s="67"/>
      <c r="G24" s="58"/>
      <c r="H24" s="67"/>
      <c r="I24" s="58"/>
      <c r="J24" s="68"/>
      <c r="K24" s="62"/>
      <c r="L24" s="62"/>
      <c r="M24" s="68">
        <f>SUM(IF(AND(F24=Uitslagen!F19,H24=Uitslagen!H19),10,0),IF(J24=Uitslagen!J19,5,0))</f>
        <v>0</v>
      </c>
    </row>
    <row r="25" spans="1:13" ht="3" customHeight="1" x14ac:dyDescent="0.25">
      <c r="A25" s="58"/>
      <c r="B25" s="58"/>
      <c r="C25" s="58" t="s">
        <v>11</v>
      </c>
      <c r="D25" s="58"/>
      <c r="E25" s="62"/>
      <c r="F25" s="58"/>
      <c r="G25" s="58"/>
      <c r="H25" s="58"/>
      <c r="I25" s="58"/>
      <c r="J25" s="68"/>
      <c r="K25" s="62"/>
      <c r="L25" s="62"/>
      <c r="M25" s="68"/>
    </row>
    <row r="26" spans="1:13" ht="12.75" customHeight="1" x14ac:dyDescent="0.25">
      <c r="A26" s="66">
        <v>42323</v>
      </c>
      <c r="B26" s="58" t="s">
        <v>14</v>
      </c>
      <c r="C26" s="58" t="s">
        <v>11</v>
      </c>
      <c r="D26" s="58" t="s">
        <v>47</v>
      </c>
      <c r="E26" s="62"/>
      <c r="F26" s="67"/>
      <c r="G26" s="58"/>
      <c r="H26" s="67"/>
      <c r="I26" s="58"/>
      <c r="J26" s="68"/>
      <c r="K26" s="62"/>
      <c r="L26" s="62"/>
      <c r="M26" s="68">
        <f>SUM(IF(AND(F26=Uitslagen!F21,H26=Uitslagen!H21),10,0),IF(J26=Uitslagen!J21,5,0))</f>
        <v>0</v>
      </c>
    </row>
    <row r="27" spans="1:13" ht="3" customHeight="1" x14ac:dyDescent="0.25">
      <c r="A27" s="58"/>
      <c r="B27" s="58"/>
      <c r="C27" s="58" t="s">
        <v>11</v>
      </c>
      <c r="D27" s="58"/>
      <c r="E27" s="62"/>
      <c r="F27" s="58"/>
      <c r="G27" s="58"/>
      <c r="H27" s="58"/>
      <c r="I27" s="58"/>
      <c r="J27" s="68"/>
      <c r="K27" s="62"/>
      <c r="L27" s="62"/>
      <c r="M27" s="68"/>
    </row>
    <row r="28" spans="1:13" ht="12.75" customHeight="1" x14ac:dyDescent="0.25">
      <c r="A28" s="66">
        <v>42337</v>
      </c>
      <c r="B28" s="58" t="s">
        <v>47</v>
      </c>
      <c r="C28" s="58" t="s">
        <v>11</v>
      </c>
      <c r="D28" s="58" t="s">
        <v>15</v>
      </c>
      <c r="E28" s="62"/>
      <c r="F28" s="67"/>
      <c r="G28" s="58"/>
      <c r="H28" s="67"/>
      <c r="I28" s="58"/>
      <c r="J28" s="68"/>
      <c r="K28" s="62"/>
      <c r="L28" s="62"/>
      <c r="M28" s="68">
        <f>SUM(IF(AND(F28=Uitslagen!F23,H28=Uitslagen!H23),10,0),IF(J28=Uitslagen!J23,5,0))</f>
        <v>0</v>
      </c>
    </row>
    <row r="29" spans="1:13" ht="3" customHeight="1" x14ac:dyDescent="0.25">
      <c r="A29" s="58"/>
      <c r="B29" s="58"/>
      <c r="C29" s="58" t="s">
        <v>11</v>
      </c>
      <c r="D29" s="58"/>
      <c r="E29" s="62"/>
      <c r="F29" s="58"/>
      <c r="G29" s="58"/>
      <c r="H29" s="58"/>
      <c r="I29" s="58"/>
      <c r="J29" s="68"/>
      <c r="K29" s="62"/>
      <c r="L29" s="62"/>
      <c r="M29" s="68"/>
    </row>
    <row r="30" spans="1:13" ht="12.75" customHeight="1" x14ac:dyDescent="0.25">
      <c r="A30" s="66">
        <v>42344</v>
      </c>
      <c r="B30" s="58" t="s">
        <v>56</v>
      </c>
      <c r="C30" s="58" t="s">
        <v>11</v>
      </c>
      <c r="D30" s="58" t="s">
        <v>47</v>
      </c>
      <c r="E30" s="62"/>
      <c r="F30" s="67"/>
      <c r="G30" s="58"/>
      <c r="H30" s="67"/>
      <c r="I30" s="58"/>
      <c r="J30" s="68"/>
      <c r="K30" s="62"/>
      <c r="L30" s="62"/>
      <c r="M30" s="68">
        <f>SUM(IF(AND(F30=Uitslagen!F25,H30=Uitslagen!H25),10,0),IF(J30=Uitslagen!J25,5,0))</f>
        <v>0</v>
      </c>
    </row>
    <row r="31" spans="1:13" ht="3" customHeight="1" x14ac:dyDescent="0.25">
      <c r="A31" s="58"/>
      <c r="B31" s="58"/>
      <c r="C31" s="58" t="s">
        <v>11</v>
      </c>
      <c r="D31" s="58"/>
      <c r="E31" s="62"/>
      <c r="F31" s="58"/>
      <c r="G31" s="58"/>
      <c r="H31" s="58"/>
      <c r="I31" s="58"/>
      <c r="J31" s="68"/>
      <c r="K31" s="62"/>
      <c r="L31" s="62"/>
      <c r="M31" s="68"/>
    </row>
    <row r="32" spans="1:13" ht="12.75" customHeight="1" x14ac:dyDescent="0.25">
      <c r="A32" s="66">
        <v>42351</v>
      </c>
      <c r="B32" s="58" t="s">
        <v>47</v>
      </c>
      <c r="C32" s="58" t="s">
        <v>11</v>
      </c>
      <c r="D32" s="58" t="s">
        <v>16</v>
      </c>
      <c r="E32" s="62"/>
      <c r="F32" s="67"/>
      <c r="G32" s="58"/>
      <c r="H32" s="67"/>
      <c r="I32" s="58"/>
      <c r="J32" s="68"/>
      <c r="K32" s="62"/>
      <c r="L32" s="62"/>
      <c r="M32" s="68">
        <f>SUM(IF(AND(F32=Uitslagen!F27,H32=Uitslagen!H27),10,0),IF(J32=Uitslagen!J27,5,0))</f>
        <v>0</v>
      </c>
    </row>
    <row r="33" spans="1:13" ht="3" customHeight="1" x14ac:dyDescent="0.25">
      <c r="A33" s="58"/>
      <c r="B33" s="58"/>
      <c r="C33" s="58" t="s">
        <v>11</v>
      </c>
      <c r="D33" s="58"/>
      <c r="E33" s="62"/>
      <c r="F33" s="58"/>
      <c r="G33" s="58"/>
      <c r="H33" s="58"/>
      <c r="I33" s="58"/>
      <c r="J33" s="68"/>
      <c r="K33" s="62"/>
      <c r="L33" s="62"/>
      <c r="M33" s="68"/>
    </row>
    <row r="34" spans="1:13" ht="12.75" customHeight="1" x14ac:dyDescent="0.25">
      <c r="A34" s="66">
        <v>42393</v>
      </c>
      <c r="B34" s="58" t="s">
        <v>48</v>
      </c>
      <c r="C34" s="58" t="s">
        <v>11</v>
      </c>
      <c r="D34" s="58" t="s">
        <v>47</v>
      </c>
      <c r="E34" s="62"/>
      <c r="F34" s="67"/>
      <c r="G34" s="58"/>
      <c r="H34" s="67"/>
      <c r="I34" s="58"/>
      <c r="J34" s="68"/>
      <c r="K34" s="62"/>
      <c r="L34" s="62"/>
      <c r="M34" s="68">
        <f>SUM(IF(AND(F34=Uitslagen!F29,H34=Uitslagen!H29),10,0),IF(J34=Uitslagen!J29,5,0))</f>
        <v>0</v>
      </c>
    </row>
    <row r="35" spans="1:13" ht="3" customHeight="1" x14ac:dyDescent="0.25">
      <c r="A35" s="58"/>
      <c r="B35" s="58"/>
      <c r="C35" s="58" t="s">
        <v>11</v>
      </c>
      <c r="D35" s="58"/>
      <c r="E35" s="62"/>
      <c r="F35" s="58"/>
      <c r="G35" s="58"/>
      <c r="H35" s="58"/>
      <c r="I35" s="58"/>
      <c r="J35" s="68"/>
      <c r="K35" s="62"/>
      <c r="L35" s="62"/>
      <c r="M35" s="68"/>
    </row>
    <row r="36" spans="1:13" ht="12.75" customHeight="1" x14ac:dyDescent="0.25">
      <c r="A36" s="66">
        <v>42400</v>
      </c>
      <c r="B36" s="58" t="s">
        <v>47</v>
      </c>
      <c r="C36" s="58" t="s">
        <v>11</v>
      </c>
      <c r="D36" s="58" t="s">
        <v>49</v>
      </c>
      <c r="E36" s="62"/>
      <c r="F36" s="67"/>
      <c r="G36" s="58"/>
      <c r="H36" s="67"/>
      <c r="I36" s="58"/>
      <c r="J36" s="68"/>
      <c r="K36" s="62"/>
      <c r="L36" s="62"/>
      <c r="M36" s="68">
        <f>SUM(IF(AND(F36=Uitslagen!F31,H36=Uitslagen!H31),10,0),IF(J36=Uitslagen!J31,5,0))</f>
        <v>0</v>
      </c>
    </row>
    <row r="37" spans="1:13" ht="3" customHeight="1" x14ac:dyDescent="0.25">
      <c r="A37" s="58"/>
      <c r="B37" s="58"/>
      <c r="C37" s="58" t="s">
        <v>11</v>
      </c>
      <c r="D37" s="58"/>
      <c r="E37" s="62"/>
      <c r="F37" s="58"/>
      <c r="G37" s="58"/>
      <c r="H37" s="58"/>
      <c r="I37" s="58"/>
      <c r="J37" s="68"/>
      <c r="K37" s="62"/>
      <c r="L37" s="62"/>
      <c r="M37" s="68"/>
    </row>
    <row r="38" spans="1:13" ht="12.75" customHeight="1" x14ac:dyDescent="0.25">
      <c r="A38" s="66">
        <v>42414</v>
      </c>
      <c r="B38" s="58" t="s">
        <v>17</v>
      </c>
      <c r="C38" s="58" t="s">
        <v>11</v>
      </c>
      <c r="D38" s="58" t="s">
        <v>47</v>
      </c>
      <c r="E38" s="62"/>
      <c r="F38" s="67"/>
      <c r="G38" s="58"/>
      <c r="H38" s="67"/>
      <c r="I38" s="58"/>
      <c r="J38" s="68"/>
      <c r="K38" s="62"/>
      <c r="L38" s="62"/>
      <c r="M38" s="68">
        <f>SUM(IF(AND(F38=Uitslagen!F33,H38=Uitslagen!H33),10,0),IF(J38=Uitslagen!J33,5,0))</f>
        <v>15</v>
      </c>
    </row>
    <row r="39" spans="1:13" ht="3" customHeight="1" x14ac:dyDescent="0.25">
      <c r="A39" s="58"/>
      <c r="B39" s="58"/>
      <c r="C39" s="58" t="s">
        <v>11</v>
      </c>
      <c r="D39" s="58"/>
      <c r="E39" s="62"/>
      <c r="F39" s="58"/>
      <c r="G39" s="58"/>
      <c r="H39" s="58"/>
      <c r="I39" s="58"/>
      <c r="J39" s="68"/>
      <c r="K39" s="62"/>
      <c r="L39" s="62"/>
      <c r="M39" s="68"/>
    </row>
    <row r="40" spans="1:13" ht="12.75" customHeight="1" x14ac:dyDescent="0.25">
      <c r="A40" s="66">
        <v>42421</v>
      </c>
      <c r="B40" s="58" t="s">
        <v>47</v>
      </c>
      <c r="C40" s="58" t="s">
        <v>11</v>
      </c>
      <c r="D40" s="58" t="s">
        <v>50</v>
      </c>
      <c r="E40" s="62"/>
      <c r="F40" s="67"/>
      <c r="G40" s="58"/>
      <c r="H40" s="67"/>
      <c r="I40" s="58"/>
      <c r="J40" s="68"/>
      <c r="K40" s="62"/>
      <c r="L40" s="62"/>
      <c r="M40" s="68">
        <f>SUM(IF(AND(F40=Uitslagen!F35,H40=Uitslagen!H35),10,0),IF(J40=Uitslagen!J35,5,0))</f>
        <v>0</v>
      </c>
    </row>
    <row r="41" spans="1:13" ht="3" customHeight="1" x14ac:dyDescent="0.25">
      <c r="A41" s="58"/>
      <c r="B41" s="58"/>
      <c r="C41" s="58" t="s">
        <v>11</v>
      </c>
      <c r="D41" s="58"/>
      <c r="E41" s="62"/>
      <c r="F41" s="58"/>
      <c r="G41" s="58"/>
      <c r="H41" s="58"/>
      <c r="I41" s="58"/>
      <c r="J41" s="68"/>
      <c r="K41" s="62"/>
      <c r="L41" s="62"/>
      <c r="M41" s="68"/>
    </row>
    <row r="42" spans="1:13" ht="12.75" customHeight="1" x14ac:dyDescent="0.25">
      <c r="A42" s="66">
        <v>42435</v>
      </c>
      <c r="B42" s="58" t="s">
        <v>52</v>
      </c>
      <c r="C42" s="58" t="s">
        <v>11</v>
      </c>
      <c r="D42" s="58" t="s">
        <v>47</v>
      </c>
      <c r="E42" s="62"/>
      <c r="F42" s="67"/>
      <c r="G42" s="58"/>
      <c r="H42" s="67"/>
      <c r="I42" s="58"/>
      <c r="J42" s="68"/>
      <c r="K42" s="62"/>
      <c r="L42" s="62"/>
      <c r="M42" s="68">
        <f>SUM(IF(AND(F42=Uitslagen!F37,H42=Uitslagen!H37),10,0),IF(J42=Uitslagen!J37,5,0))</f>
        <v>0</v>
      </c>
    </row>
    <row r="43" spans="1:13" ht="3" customHeight="1" x14ac:dyDescent="0.25">
      <c r="A43" s="58"/>
      <c r="B43" s="58"/>
      <c r="C43" s="58" t="s">
        <v>11</v>
      </c>
      <c r="D43" s="58"/>
      <c r="E43" s="62"/>
      <c r="F43" s="58"/>
      <c r="G43" s="58"/>
      <c r="H43" s="58"/>
      <c r="I43" s="58"/>
      <c r="J43" s="68"/>
      <c r="K43" s="62"/>
      <c r="L43" s="62"/>
      <c r="M43" s="68"/>
    </row>
    <row r="44" spans="1:13" ht="12.75" customHeight="1" x14ac:dyDescent="0.25">
      <c r="A44" s="66">
        <v>42442</v>
      </c>
      <c r="B44" s="58" t="s">
        <v>53</v>
      </c>
      <c r="C44" s="58" t="s">
        <v>11</v>
      </c>
      <c r="D44" s="58" t="s">
        <v>47</v>
      </c>
      <c r="E44" s="62"/>
      <c r="F44" s="67"/>
      <c r="G44" s="58"/>
      <c r="H44" s="67"/>
      <c r="I44" s="58"/>
      <c r="J44" s="68"/>
      <c r="K44" s="62"/>
      <c r="L44" s="62"/>
      <c r="M44" s="68">
        <f>SUM(IF(AND(F44=Uitslagen!F39,H44=Uitslagen!H39),10,0),IF(J44=Uitslagen!J39,5,0))</f>
        <v>15</v>
      </c>
    </row>
    <row r="45" spans="1:13" ht="3" customHeight="1" x14ac:dyDescent="0.25">
      <c r="A45" s="58"/>
      <c r="B45" s="58"/>
      <c r="C45" s="58" t="s">
        <v>11</v>
      </c>
      <c r="D45" s="58"/>
      <c r="E45" s="62"/>
      <c r="F45" s="58"/>
      <c r="G45" s="58"/>
      <c r="H45" s="58"/>
      <c r="I45" s="58"/>
      <c r="J45" s="68"/>
      <c r="K45" s="62"/>
      <c r="L45" s="62"/>
      <c r="M45" s="68"/>
    </row>
    <row r="46" spans="1:13" ht="12.75" customHeight="1" x14ac:dyDescent="0.25">
      <c r="A46" s="66">
        <v>42449</v>
      </c>
      <c r="B46" s="58" t="s">
        <v>47</v>
      </c>
      <c r="C46" s="58" t="s">
        <v>11</v>
      </c>
      <c r="D46" s="58" t="s">
        <v>54</v>
      </c>
      <c r="E46" s="62"/>
      <c r="F46" s="67"/>
      <c r="G46" s="58"/>
      <c r="H46" s="67"/>
      <c r="I46" s="58"/>
      <c r="J46" s="68"/>
      <c r="K46" s="62"/>
      <c r="L46" s="62"/>
      <c r="M46" s="68">
        <f>SUM(IF(AND(F46=Uitslagen!F41,H46=Uitslagen!H41),10,0),IF(J46=Uitslagen!J41,5,0))</f>
        <v>15</v>
      </c>
    </row>
    <row r="47" spans="1:13" ht="3" customHeight="1" x14ac:dyDescent="0.25">
      <c r="A47" s="58"/>
      <c r="B47" s="58"/>
      <c r="C47" s="58" t="s">
        <v>11</v>
      </c>
      <c r="D47" s="58"/>
      <c r="E47" s="62"/>
      <c r="F47" s="58"/>
      <c r="G47" s="58"/>
      <c r="H47" s="58"/>
      <c r="I47" s="58"/>
      <c r="J47" s="68"/>
      <c r="K47" s="62"/>
      <c r="L47" s="62"/>
      <c r="M47" s="68"/>
    </row>
    <row r="48" spans="1:13" ht="12.75" customHeight="1" x14ac:dyDescent="0.25">
      <c r="A48" s="66">
        <v>42463</v>
      </c>
      <c r="B48" s="58" t="s">
        <v>55</v>
      </c>
      <c r="C48" s="58" t="s">
        <v>11</v>
      </c>
      <c r="D48" s="58" t="s">
        <v>47</v>
      </c>
      <c r="E48" s="62"/>
      <c r="F48" s="67"/>
      <c r="G48" s="58"/>
      <c r="H48" s="67"/>
      <c r="I48" s="58"/>
      <c r="J48" s="68"/>
      <c r="K48" s="62"/>
      <c r="L48" s="62"/>
      <c r="M48" s="68">
        <f>SUM(IF(AND(F48=Uitslagen!F43,H48=Uitslagen!H43),10,0),IF(J48=Uitslagen!J43,5,0))</f>
        <v>15</v>
      </c>
    </row>
    <row r="49" spans="1:13" ht="3" customHeight="1" x14ac:dyDescent="0.25">
      <c r="A49" s="58"/>
      <c r="B49" s="58"/>
      <c r="C49" s="58" t="s">
        <v>11</v>
      </c>
      <c r="D49" s="58"/>
      <c r="E49" s="62"/>
      <c r="F49" s="58"/>
      <c r="G49" s="58"/>
      <c r="H49" s="58"/>
      <c r="I49" s="58"/>
      <c r="J49" s="68"/>
      <c r="K49" s="62"/>
      <c r="L49" s="62"/>
      <c r="M49" s="68"/>
    </row>
    <row r="50" spans="1:13" ht="12.75" customHeight="1" x14ac:dyDescent="0.25">
      <c r="A50" s="66">
        <v>42470</v>
      </c>
      <c r="B50" s="58" t="s">
        <v>47</v>
      </c>
      <c r="C50" s="58" t="s">
        <v>11</v>
      </c>
      <c r="D50" s="58" t="s">
        <v>14</v>
      </c>
      <c r="E50" s="62"/>
      <c r="F50" s="67"/>
      <c r="G50" s="58"/>
      <c r="H50" s="67"/>
      <c r="I50" s="58"/>
      <c r="J50" s="68"/>
      <c r="K50" s="62"/>
      <c r="L50" s="62"/>
      <c r="M50" s="68">
        <f>SUM(IF(AND(F50=Uitslagen!F45,H50=Uitslagen!H45),10,0),IF(J50=Uitslagen!J45,5,0))</f>
        <v>15</v>
      </c>
    </row>
    <row r="51" spans="1:13" s="56" customFormat="1" ht="3" customHeight="1" x14ac:dyDescent="0.25">
      <c r="A51" s="58"/>
      <c r="B51" s="58"/>
      <c r="C51" s="58" t="s">
        <v>11</v>
      </c>
      <c r="D51" s="58"/>
      <c r="E51" s="62"/>
      <c r="F51" s="58"/>
      <c r="G51" s="58"/>
      <c r="H51" s="58"/>
      <c r="I51" s="58"/>
      <c r="J51" s="62"/>
      <c r="K51" s="62"/>
      <c r="L51" s="62"/>
      <c r="M51" s="68"/>
    </row>
    <row r="52" spans="1:13" ht="12.75" customHeight="1" x14ac:dyDescent="0.25">
      <c r="A52" s="66">
        <v>42484</v>
      </c>
      <c r="B52" s="58" t="s">
        <v>16</v>
      </c>
      <c r="C52" s="58" t="s">
        <v>11</v>
      </c>
      <c r="D52" s="58" t="s">
        <v>47</v>
      </c>
      <c r="E52" s="62"/>
      <c r="F52" s="67"/>
      <c r="G52" s="58"/>
      <c r="H52" s="67"/>
      <c r="I52" s="58"/>
      <c r="J52" s="68"/>
      <c r="K52" s="62"/>
      <c r="L52" s="62"/>
      <c r="M52" s="68">
        <f>SUM(IF(AND(F52=Uitslagen!F47,H52=Uitslagen!H47),10,0),IF(J52=Uitslagen!J47,5,0))</f>
        <v>15</v>
      </c>
    </row>
    <row r="53" spans="1:13" ht="3" customHeight="1" x14ac:dyDescent="0.25">
      <c r="A53" s="58"/>
      <c r="B53" s="58"/>
      <c r="C53" s="58" t="s">
        <v>11</v>
      </c>
      <c r="D53" s="58"/>
      <c r="E53" s="62"/>
      <c r="F53" s="58"/>
      <c r="G53" s="58"/>
      <c r="H53" s="58"/>
      <c r="I53" s="58"/>
      <c r="J53" s="68"/>
      <c r="K53" s="62"/>
      <c r="L53" s="62"/>
      <c r="M53" s="68"/>
    </row>
    <row r="54" spans="1:13" ht="12.75" customHeight="1" x14ac:dyDescent="0.25">
      <c r="A54" s="66">
        <v>42491</v>
      </c>
      <c r="B54" s="58" t="s">
        <v>47</v>
      </c>
      <c r="C54" s="58" t="s">
        <v>11</v>
      </c>
      <c r="D54" s="58" t="s">
        <v>46</v>
      </c>
      <c r="E54" s="62"/>
      <c r="F54" s="67"/>
      <c r="G54" s="58"/>
      <c r="H54" s="67"/>
      <c r="I54" s="58"/>
      <c r="J54" s="68"/>
      <c r="K54" s="62"/>
      <c r="L54" s="62"/>
      <c r="M54" s="68">
        <f>SUM(IF(AND(F54=Uitslagen!F49,H54=Uitslagen!H49),10,0),IF(J54=Uitslagen!J49,5,0))</f>
        <v>15</v>
      </c>
    </row>
    <row r="55" spans="1:13" ht="3" customHeight="1" x14ac:dyDescent="0.25">
      <c r="A55" s="58"/>
      <c r="B55" s="58"/>
      <c r="C55" s="58" t="s">
        <v>11</v>
      </c>
      <c r="D55" s="58" t="s">
        <v>56</v>
      </c>
      <c r="E55" s="62"/>
      <c r="F55" s="58"/>
      <c r="G55" s="58"/>
      <c r="H55" s="58"/>
      <c r="I55" s="58"/>
      <c r="J55" s="68"/>
      <c r="K55" s="62"/>
      <c r="L55" s="62"/>
      <c r="M55" s="68"/>
    </row>
    <row r="56" spans="1:13" ht="12.75" customHeight="1" x14ac:dyDescent="0.25">
      <c r="A56" s="66">
        <v>42498</v>
      </c>
      <c r="B56" s="58" t="s">
        <v>47</v>
      </c>
      <c r="C56" s="58" t="s">
        <v>11</v>
      </c>
      <c r="D56" s="58" t="s">
        <v>56</v>
      </c>
      <c r="E56" s="62"/>
      <c r="F56" s="67"/>
      <c r="G56" s="58"/>
      <c r="H56" s="67"/>
      <c r="I56" s="58"/>
      <c r="J56" s="68"/>
      <c r="K56" s="62"/>
      <c r="L56" s="62"/>
      <c r="M56" s="68">
        <f>SUM(IF(AND(F56=Uitslagen!F51,H56=Uitslagen!H51),10,0),IF(J56=Uitslagen!J51,5,0))</f>
        <v>15</v>
      </c>
    </row>
    <row r="57" spans="1:13" ht="3" customHeight="1" x14ac:dyDescent="0.25">
      <c r="A57" s="58"/>
      <c r="B57" s="58"/>
      <c r="C57" s="58" t="s">
        <v>11</v>
      </c>
      <c r="D57" s="58"/>
      <c r="E57" s="62"/>
      <c r="F57" s="58"/>
      <c r="G57" s="58"/>
      <c r="H57" s="58"/>
      <c r="I57" s="58"/>
      <c r="J57" s="68"/>
      <c r="K57" s="62"/>
      <c r="L57" s="62"/>
      <c r="M57" s="68"/>
    </row>
    <row r="58" spans="1:13" ht="12.75" customHeight="1" x14ac:dyDescent="0.25">
      <c r="A58" s="66">
        <v>42506</v>
      </c>
      <c r="B58" s="58" t="s">
        <v>15</v>
      </c>
      <c r="C58" s="58" t="s">
        <v>11</v>
      </c>
      <c r="D58" s="58" t="s">
        <v>47</v>
      </c>
      <c r="E58" s="62"/>
      <c r="F58" s="67"/>
      <c r="G58" s="58"/>
      <c r="H58" s="67"/>
      <c r="I58" s="58"/>
      <c r="J58" s="68"/>
      <c r="K58" s="62"/>
      <c r="L58" s="62"/>
      <c r="M58" s="68">
        <f>SUM(IF(AND(F58=Uitslagen!F53,H58=Uitslagen!H53),10,0),IF(J58=Uitslagen!J53,5,0))</f>
        <v>15</v>
      </c>
    </row>
    <row r="59" spans="1:13" s="56" customFormat="1" ht="12.75" customHeight="1" x14ac:dyDescent="0.3">
      <c r="A59" s="66"/>
      <c r="B59" s="57"/>
      <c r="C59" s="58"/>
      <c r="D59" s="57"/>
      <c r="E59" s="62"/>
      <c r="F59" s="69"/>
      <c r="G59" s="69"/>
      <c r="H59" s="69"/>
      <c r="I59" s="69"/>
      <c r="J59" s="69"/>
      <c r="K59" s="57"/>
      <c r="L59" s="57"/>
      <c r="M59" s="70">
        <f>SUM(M8:M50)</f>
        <v>75</v>
      </c>
    </row>
    <row r="60" spans="1:13" s="56" customFormat="1" ht="3" customHeight="1" x14ac:dyDescent="0.25">
      <c r="A60" s="66"/>
      <c r="B60" s="57"/>
      <c r="C60" s="58"/>
      <c r="D60" s="57"/>
      <c r="E60" s="62"/>
      <c r="F60" s="58"/>
      <c r="G60" s="58"/>
      <c r="H60" s="58"/>
      <c r="I60" s="58"/>
      <c r="J60" s="62"/>
      <c r="K60" s="62"/>
      <c r="L60" s="62"/>
      <c r="M60" s="58"/>
    </row>
    <row r="61" spans="1:13" ht="12.75" customHeight="1" x14ac:dyDescent="0.25">
      <c r="A61" s="71" t="s">
        <v>40</v>
      </c>
      <c r="B61" s="71"/>
      <c r="C61" s="71"/>
      <c r="D61" s="71"/>
      <c r="E61" s="71"/>
      <c r="F61" s="71"/>
      <c r="G61" s="58"/>
      <c r="H61" s="59"/>
      <c r="I61" s="60"/>
      <c r="J61" s="60"/>
      <c r="K61" s="61"/>
      <c r="L61" s="57"/>
      <c r="M61" s="68">
        <f>IF(H61=Uitslagen!H55,25,0)</f>
        <v>0</v>
      </c>
    </row>
    <row r="62" spans="1:13" ht="3" customHeight="1" x14ac:dyDescent="0.25">
      <c r="A62" s="71"/>
      <c r="B62" s="71"/>
      <c r="C62" s="71"/>
      <c r="D62" s="71"/>
      <c r="E62" s="71"/>
      <c r="F62" s="71"/>
      <c r="G62" s="58"/>
      <c r="H62" s="62"/>
      <c r="I62" s="62"/>
      <c r="J62" s="62"/>
      <c r="K62" s="62"/>
      <c r="L62" s="62"/>
      <c r="M62" s="68"/>
    </row>
    <row r="63" spans="1:13" ht="12.75" customHeight="1" x14ac:dyDescent="0.25">
      <c r="A63" s="71" t="s">
        <v>37</v>
      </c>
      <c r="B63" s="71"/>
      <c r="C63" s="71"/>
      <c r="D63" s="71"/>
      <c r="E63" s="71"/>
      <c r="F63" s="71"/>
      <c r="G63" s="58"/>
      <c r="H63" s="59"/>
      <c r="I63" s="60"/>
      <c r="J63" s="60"/>
      <c r="K63" s="61"/>
      <c r="L63" s="62"/>
      <c r="M63" s="68">
        <f>IF(H63=Uitslagen!H57,15,0)</f>
        <v>0</v>
      </c>
    </row>
    <row r="64" spans="1:13" ht="3" customHeight="1" x14ac:dyDescent="0.25">
      <c r="A64" s="71"/>
      <c r="B64" s="71"/>
      <c r="C64" s="71"/>
      <c r="D64" s="71"/>
      <c r="E64" s="71"/>
      <c r="F64" s="71"/>
      <c r="G64" s="58"/>
      <c r="H64" s="62"/>
      <c r="I64" s="62"/>
      <c r="J64" s="62"/>
      <c r="K64" s="62"/>
      <c r="L64" s="62"/>
      <c r="M64" s="68"/>
    </row>
    <row r="65" spans="1:13" ht="12" customHeight="1" x14ac:dyDescent="0.25">
      <c r="A65" s="71" t="s">
        <v>38</v>
      </c>
      <c r="B65" s="71"/>
      <c r="C65" s="71"/>
      <c r="D65" s="71"/>
      <c r="E65" s="71"/>
      <c r="F65" s="71"/>
      <c r="G65" s="58"/>
      <c r="H65" s="72"/>
      <c r="I65" s="73"/>
      <c r="J65" s="73"/>
      <c r="K65" s="74"/>
      <c r="L65" s="62"/>
      <c r="M65" s="68">
        <f>IF(H65=Uitslagen!H59,15,0)</f>
        <v>0</v>
      </c>
    </row>
    <row r="66" spans="1:13" ht="3" customHeight="1" x14ac:dyDescent="0.25">
      <c r="A66" s="71"/>
      <c r="B66" s="71"/>
      <c r="C66" s="71"/>
      <c r="D66" s="71"/>
      <c r="E66" s="71"/>
      <c r="F66" s="71"/>
      <c r="G66" s="58"/>
      <c r="H66" s="62"/>
      <c r="I66" s="62"/>
      <c r="J66" s="62"/>
      <c r="K66" s="62"/>
      <c r="L66" s="62"/>
      <c r="M66" s="68"/>
    </row>
    <row r="67" spans="1:13" ht="13.5" customHeight="1" x14ac:dyDescent="0.25">
      <c r="A67" s="71" t="s">
        <v>39</v>
      </c>
      <c r="B67" s="71"/>
      <c r="C67" s="71"/>
      <c r="D67" s="71"/>
      <c r="E67" s="71"/>
      <c r="F67" s="71"/>
      <c r="G67" s="58"/>
      <c r="H67" s="72"/>
      <c r="I67" s="73"/>
      <c r="J67" s="73"/>
      <c r="K67" s="74"/>
      <c r="L67" s="62"/>
      <c r="M67" s="68">
        <f>IF(H67=Uitslagen!H61,15,0)</f>
        <v>0</v>
      </c>
    </row>
    <row r="68" spans="1:13" ht="3" customHeight="1" x14ac:dyDescent="0.25">
      <c r="A68" s="71"/>
      <c r="B68" s="71"/>
      <c r="C68" s="71"/>
      <c r="D68" s="71"/>
      <c r="E68" s="71"/>
      <c r="F68" s="71"/>
      <c r="G68" s="58"/>
      <c r="H68" s="62"/>
      <c r="I68" s="62"/>
      <c r="J68" s="62"/>
      <c r="K68" s="62"/>
      <c r="L68" s="62"/>
      <c r="M68" s="68"/>
    </row>
    <row r="69" spans="1:13" ht="12.75" customHeight="1" x14ac:dyDescent="0.25">
      <c r="A69" s="71" t="s">
        <v>41</v>
      </c>
      <c r="B69" s="71"/>
      <c r="C69" s="71"/>
      <c r="D69" s="71"/>
      <c r="E69" s="71"/>
      <c r="F69" s="71"/>
      <c r="G69" s="58"/>
      <c r="H69" s="75"/>
      <c r="I69" s="76"/>
      <c r="J69" s="76"/>
      <c r="K69" s="77"/>
      <c r="L69" s="62"/>
      <c r="M69" s="68">
        <f>IF(H69=Uitslagen!H63,25,0)</f>
        <v>0</v>
      </c>
    </row>
    <row r="70" spans="1:13" ht="3" customHeight="1" x14ac:dyDescent="0.25">
      <c r="A70" s="71"/>
      <c r="B70" s="71"/>
      <c r="C70" s="71"/>
      <c r="D70" s="71"/>
      <c r="E70" s="71"/>
      <c r="F70" s="71"/>
      <c r="G70" s="58"/>
      <c r="H70" s="62"/>
      <c r="I70" s="62"/>
      <c r="J70" s="62"/>
      <c r="K70" s="62"/>
      <c r="L70" s="62"/>
      <c r="M70" s="68"/>
    </row>
    <row r="71" spans="1:13" ht="12.75" customHeight="1" x14ac:dyDescent="0.25">
      <c r="A71" s="56" t="s">
        <v>44</v>
      </c>
      <c r="G71" s="58"/>
      <c r="H71" s="59"/>
      <c r="I71" s="60"/>
      <c r="J71" s="60"/>
      <c r="K71" s="61"/>
      <c r="L71" s="62"/>
      <c r="M71" s="68">
        <f>IF(H71=Uitslagen!H65,25,IF(H71=Uitslagen!H67,25,0))</f>
        <v>0</v>
      </c>
    </row>
    <row r="72" spans="1:13" ht="3" customHeight="1" x14ac:dyDescent="0.25">
      <c r="A72" s="71"/>
      <c r="B72" s="71"/>
      <c r="C72" s="71"/>
      <c r="D72" s="71"/>
      <c r="E72" s="71"/>
      <c r="F72" s="71"/>
      <c r="G72" s="58"/>
      <c r="H72" s="62"/>
      <c r="I72" s="62"/>
      <c r="J72" s="62"/>
      <c r="K72" s="62"/>
      <c r="L72" s="62"/>
      <c r="M72" s="68"/>
    </row>
    <row r="73" spans="1:13" ht="12.75" customHeight="1" x14ac:dyDescent="0.25">
      <c r="A73" s="56" t="s">
        <v>45</v>
      </c>
      <c r="G73" s="58"/>
      <c r="H73" s="59"/>
      <c r="I73" s="60"/>
      <c r="J73" s="60"/>
      <c r="K73" s="61"/>
      <c r="L73" s="62"/>
      <c r="M73" s="68">
        <f>IF(H73=Uitslagen!H67,25,IF(H73=Uitslagen!H69,25,0))</f>
        <v>0</v>
      </c>
    </row>
    <row r="74" spans="1:13" ht="3" customHeight="1" x14ac:dyDescent="0.25">
      <c r="A74" s="71"/>
      <c r="B74" s="71"/>
      <c r="C74" s="71"/>
      <c r="D74" s="71"/>
      <c r="E74" s="71"/>
      <c r="F74" s="71"/>
      <c r="G74" s="58"/>
      <c r="H74" s="62"/>
      <c r="I74" s="62"/>
      <c r="J74" s="62"/>
      <c r="K74" s="62"/>
      <c r="L74" s="62"/>
      <c r="M74" s="68"/>
    </row>
    <row r="75" spans="1:13" ht="12.75" customHeight="1" x14ac:dyDescent="0.25">
      <c r="A75" s="71" t="s">
        <v>42</v>
      </c>
      <c r="B75" s="71"/>
      <c r="C75" s="71"/>
      <c r="D75" s="71"/>
      <c r="E75" s="71"/>
      <c r="F75" s="71"/>
      <c r="G75" s="58"/>
      <c r="H75" s="59"/>
      <c r="I75" s="60"/>
      <c r="J75" s="60"/>
      <c r="K75" s="61"/>
      <c r="L75" s="62"/>
      <c r="M75" s="68">
        <f>IF(H75=Uitslagen!H69,25,0)</f>
        <v>0</v>
      </c>
    </row>
    <row r="76" spans="1:13" s="56" customFormat="1" ht="3" customHeight="1" x14ac:dyDescent="0.25">
      <c r="A76" s="71"/>
      <c r="B76" s="57"/>
      <c r="C76" s="58"/>
      <c r="D76" s="57"/>
      <c r="E76" s="62"/>
      <c r="F76" s="58"/>
      <c r="G76" s="58"/>
      <c r="H76" s="58"/>
      <c r="I76" s="58"/>
      <c r="J76" s="62"/>
      <c r="K76" s="62"/>
      <c r="L76" s="62"/>
      <c r="M76" s="58"/>
    </row>
    <row r="77" spans="1:13" s="56" customFormat="1" ht="12.75" customHeight="1" x14ac:dyDescent="0.3">
      <c r="A77" s="71"/>
      <c r="B77" s="57"/>
      <c r="C77" s="58"/>
      <c r="D77" s="57"/>
      <c r="E77" s="62"/>
      <c r="F77" s="69" t="s">
        <v>33</v>
      </c>
      <c r="G77" s="69"/>
      <c r="H77" s="69"/>
      <c r="I77" s="69"/>
      <c r="J77" s="69"/>
      <c r="K77" s="64"/>
      <c r="L77" s="64"/>
      <c r="M77" s="70">
        <f>SUM(M61:M75)</f>
        <v>0</v>
      </c>
    </row>
    <row r="78" spans="1:13" s="56" customFormat="1" ht="3" customHeight="1" x14ac:dyDescent="0.25">
      <c r="A78" s="71"/>
      <c r="B78" s="57"/>
      <c r="C78" s="58"/>
      <c r="D78" s="57"/>
      <c r="E78" s="62"/>
      <c r="F78" s="58"/>
      <c r="G78" s="58"/>
      <c r="H78" s="58"/>
      <c r="I78" s="58"/>
      <c r="J78" s="62"/>
      <c r="K78" s="62"/>
      <c r="L78" s="62"/>
      <c r="M78" s="58"/>
    </row>
    <row r="79" spans="1:13" ht="12.75" customHeight="1" x14ac:dyDescent="0.25">
      <c r="L79" s="62"/>
      <c r="M79" s="58"/>
    </row>
    <row r="80" spans="1:13" ht="12.75" customHeight="1" x14ac:dyDescent="0.3">
      <c r="F80" s="78" t="s">
        <v>36</v>
      </c>
      <c r="G80" s="78"/>
      <c r="H80" s="78"/>
      <c r="I80" s="78"/>
      <c r="J80" s="78"/>
      <c r="K80" s="79"/>
      <c r="L80" s="64"/>
      <c r="M80" s="70">
        <f>M59+M77</f>
        <v>75</v>
      </c>
    </row>
    <row r="81" spans="12:13" ht="12.75" customHeight="1" x14ac:dyDescent="0.25">
      <c r="L81" s="62"/>
      <c r="M81" s="58"/>
    </row>
  </sheetData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sqref="A1:XFD1048576"/>
    </sheetView>
  </sheetViews>
  <sheetFormatPr defaultColWidth="11.6328125" defaultRowHeight="12.75" customHeight="1" x14ac:dyDescent="0.25"/>
  <cols>
    <col min="1" max="1" width="10.08984375" style="65" customWidth="1"/>
    <col min="2" max="2" width="16.453125" style="65" bestFit="1" customWidth="1"/>
    <col min="3" max="3" width="1.453125" style="65" bestFit="1" customWidth="1"/>
    <col min="4" max="4" width="18.36328125" style="65" bestFit="1" customWidth="1"/>
    <col min="5" max="5" width="1.90625" style="65" customWidth="1"/>
    <col min="6" max="6" width="2.90625" style="65" customWidth="1"/>
    <col min="7" max="7" width="2" style="65" bestFit="1" customWidth="1"/>
    <col min="8" max="8" width="2.90625" style="65" customWidth="1"/>
    <col min="9" max="9" width="1.6328125" style="65" customWidth="1"/>
    <col min="10" max="10" width="7.6328125" style="65" customWidth="1"/>
    <col min="11" max="11" width="4.08984375" style="65" customWidth="1"/>
    <col min="12" max="12" width="1.6328125" style="56" customWidth="1"/>
    <col min="13" max="13" width="8.453125" style="56" bestFit="1" customWidth="1"/>
    <col min="14" max="16384" width="11.6328125" style="65"/>
  </cols>
  <sheetData>
    <row r="1" spans="1:13" s="56" customFormat="1" ht="3" customHeight="1" x14ac:dyDescent="0.25"/>
    <row r="2" spans="1:13" s="56" customFormat="1" ht="12.75" customHeight="1" x14ac:dyDescent="0.25">
      <c r="A2" s="57" t="s">
        <v>2</v>
      </c>
      <c r="B2" s="57"/>
      <c r="C2" s="58" t="s">
        <v>3</v>
      </c>
      <c r="D2" s="59"/>
      <c r="E2" s="60"/>
      <c r="F2" s="60"/>
      <c r="G2" s="60"/>
      <c r="H2" s="61"/>
      <c r="I2" s="58"/>
      <c r="J2" s="62"/>
      <c r="K2" s="62"/>
      <c r="L2" s="62"/>
      <c r="M2" s="58"/>
    </row>
    <row r="3" spans="1:13" s="56" customFormat="1" ht="3" customHeight="1" x14ac:dyDescent="0.25"/>
    <row r="4" spans="1:13" s="56" customFormat="1" ht="12.75" customHeight="1" x14ac:dyDescent="0.25">
      <c r="A4" s="57" t="s">
        <v>4</v>
      </c>
      <c r="B4" s="57"/>
      <c r="C4" s="58" t="s">
        <v>3</v>
      </c>
      <c r="D4" s="59"/>
      <c r="E4" s="60"/>
      <c r="F4" s="60"/>
      <c r="G4" s="60"/>
      <c r="H4" s="61"/>
      <c r="I4" s="58"/>
      <c r="J4" s="62"/>
      <c r="K4" s="62"/>
      <c r="L4" s="62"/>
      <c r="M4" s="58"/>
    </row>
    <row r="5" spans="1:13" s="56" customFormat="1" ht="3" customHeight="1" x14ac:dyDescent="0.25">
      <c r="A5" s="58"/>
      <c r="B5" s="58"/>
      <c r="C5" s="58"/>
      <c r="D5" s="58"/>
      <c r="E5" s="62"/>
      <c r="F5" s="58"/>
      <c r="G5" s="58"/>
      <c r="H5" s="58"/>
      <c r="I5" s="58"/>
      <c r="J5" s="62"/>
      <c r="K5" s="62"/>
      <c r="L5" s="62"/>
      <c r="M5" s="58"/>
    </row>
    <row r="6" spans="1:13" ht="12.75" customHeight="1" x14ac:dyDescent="0.3">
      <c r="A6" s="63" t="s">
        <v>5</v>
      </c>
      <c r="B6" s="63" t="s">
        <v>6</v>
      </c>
      <c r="C6" s="63"/>
      <c r="D6" s="63" t="s">
        <v>7</v>
      </c>
      <c r="E6" s="64"/>
      <c r="F6" s="63" t="s">
        <v>8</v>
      </c>
      <c r="G6" s="63"/>
      <c r="H6" s="63"/>
      <c r="I6" s="63"/>
      <c r="J6" s="63" t="s">
        <v>9</v>
      </c>
      <c r="K6" s="62"/>
      <c r="L6" s="63"/>
      <c r="M6" s="63" t="s">
        <v>1</v>
      </c>
    </row>
    <row r="7" spans="1:13" ht="3" customHeight="1" x14ac:dyDescent="0.25">
      <c r="A7" s="58"/>
      <c r="B7" s="58"/>
      <c r="C7" s="58"/>
      <c r="D7" s="58"/>
      <c r="E7" s="62"/>
      <c r="F7" s="58"/>
      <c r="G7" s="58"/>
      <c r="H7" s="58"/>
      <c r="I7" s="58"/>
      <c r="J7" s="58"/>
      <c r="K7" s="62"/>
      <c r="L7" s="62"/>
      <c r="M7" s="58"/>
    </row>
    <row r="8" spans="1:13" ht="12.75" customHeight="1" x14ac:dyDescent="0.25">
      <c r="A8" s="66">
        <v>42253</v>
      </c>
      <c r="B8" s="58" t="s">
        <v>46</v>
      </c>
      <c r="C8" s="58" t="s">
        <v>11</v>
      </c>
      <c r="D8" s="58" t="s">
        <v>47</v>
      </c>
      <c r="E8" s="62"/>
      <c r="F8" s="67"/>
      <c r="G8" s="58"/>
      <c r="H8" s="67"/>
      <c r="I8" s="58"/>
      <c r="J8" s="68"/>
      <c r="K8" s="62"/>
      <c r="L8" s="62"/>
      <c r="M8" s="68">
        <f>SUM(IF(AND(F8=Uitslagen!F3,H8=Uitslagen!H3),10,0),IF(J8=Uitslagen!J3,5,0))</f>
        <v>0</v>
      </c>
    </row>
    <row r="9" spans="1:13" ht="3" customHeight="1" x14ac:dyDescent="0.25">
      <c r="A9" s="85">
        <v>42260</v>
      </c>
      <c r="B9" s="58" t="s">
        <v>47</v>
      </c>
      <c r="C9" s="58" t="s">
        <v>11</v>
      </c>
      <c r="D9" s="58"/>
      <c r="E9" s="62"/>
      <c r="F9" s="58"/>
      <c r="G9" s="58"/>
      <c r="H9" s="58"/>
      <c r="I9" s="58"/>
      <c r="J9" s="68"/>
      <c r="K9" s="62"/>
      <c r="L9" s="62"/>
      <c r="M9" s="68"/>
    </row>
    <row r="10" spans="1:13" ht="12.75" customHeight="1" x14ac:dyDescent="0.25">
      <c r="A10" s="66">
        <v>42260</v>
      </c>
      <c r="B10" s="58" t="s">
        <v>47</v>
      </c>
      <c r="C10" s="58" t="s">
        <v>11</v>
      </c>
      <c r="D10" s="58" t="s">
        <v>48</v>
      </c>
      <c r="E10" s="62"/>
      <c r="F10" s="67"/>
      <c r="G10" s="58"/>
      <c r="H10" s="67"/>
      <c r="I10" s="58"/>
      <c r="J10" s="68"/>
      <c r="K10" s="62"/>
      <c r="L10" s="62"/>
      <c r="M10" s="68">
        <f>SUM(IF(AND(F10=Uitslagen!F5,H10=Uitslagen!H5),10,0),IF(J10=Uitslagen!J5,5,0))</f>
        <v>0</v>
      </c>
    </row>
    <row r="11" spans="1:13" ht="3" customHeight="1" x14ac:dyDescent="0.25">
      <c r="A11" s="58"/>
      <c r="B11" s="58"/>
      <c r="C11" s="58" t="s">
        <v>11</v>
      </c>
      <c r="D11" s="58"/>
      <c r="E11" s="62"/>
      <c r="F11" s="58"/>
      <c r="G11" s="58"/>
      <c r="H11" s="58"/>
      <c r="I11" s="58"/>
      <c r="J11" s="68"/>
      <c r="K11" s="62"/>
      <c r="L11" s="62"/>
      <c r="M11" s="68"/>
    </row>
    <row r="12" spans="1:13" ht="12.75" customHeight="1" x14ac:dyDescent="0.25">
      <c r="A12" s="66">
        <v>42267</v>
      </c>
      <c r="B12" s="58" t="s">
        <v>49</v>
      </c>
      <c r="C12" s="58" t="s">
        <v>11</v>
      </c>
      <c r="D12" s="58" t="s">
        <v>47</v>
      </c>
      <c r="E12" s="62"/>
      <c r="F12" s="67"/>
      <c r="G12" s="58"/>
      <c r="H12" s="67"/>
      <c r="I12" s="58"/>
      <c r="J12" s="68"/>
      <c r="K12" s="62"/>
      <c r="L12" s="62"/>
      <c r="M12" s="68">
        <f>SUM(IF(AND(F12=Uitslagen!F7,H12=Uitslagen!H7),10,0),IF(J12=Uitslagen!J7,5,0))</f>
        <v>0</v>
      </c>
    </row>
    <row r="13" spans="1:13" ht="3" customHeight="1" x14ac:dyDescent="0.25">
      <c r="A13" s="58"/>
      <c r="B13" s="58"/>
      <c r="C13" s="58" t="s">
        <v>11</v>
      </c>
      <c r="D13" s="58"/>
      <c r="E13" s="62"/>
      <c r="F13" s="58"/>
      <c r="G13" s="58"/>
      <c r="H13" s="58"/>
      <c r="I13" s="58"/>
      <c r="J13" s="68"/>
      <c r="K13" s="62"/>
      <c r="L13" s="62"/>
      <c r="M13" s="68"/>
    </row>
    <row r="14" spans="1:13" ht="12.75" customHeight="1" x14ac:dyDescent="0.25">
      <c r="A14" s="66">
        <v>42274</v>
      </c>
      <c r="B14" s="58" t="s">
        <v>47</v>
      </c>
      <c r="C14" s="58" t="s">
        <v>11</v>
      </c>
      <c r="D14" s="58" t="s">
        <v>17</v>
      </c>
      <c r="E14" s="62"/>
      <c r="F14" s="67"/>
      <c r="G14" s="58"/>
      <c r="H14" s="67"/>
      <c r="I14" s="58"/>
      <c r="J14" s="68"/>
      <c r="K14" s="62"/>
      <c r="L14" s="62"/>
      <c r="M14" s="68">
        <f>SUM(IF(AND(F14=Uitslagen!F9,H14=Uitslagen!H9),10,0),IF(J14=Uitslagen!J9,5,0))</f>
        <v>0</v>
      </c>
    </row>
    <row r="15" spans="1:13" ht="3" customHeight="1" x14ac:dyDescent="0.25">
      <c r="A15" s="58"/>
      <c r="B15" s="58"/>
      <c r="C15" s="58" t="s">
        <v>11</v>
      </c>
      <c r="D15" s="58"/>
      <c r="E15" s="62"/>
      <c r="F15" s="58"/>
      <c r="G15" s="58"/>
      <c r="H15" s="58"/>
      <c r="I15" s="58"/>
      <c r="J15" s="68"/>
      <c r="K15" s="62"/>
      <c r="L15" s="62"/>
      <c r="M15" s="68"/>
    </row>
    <row r="16" spans="1:13" ht="12.75" customHeight="1" x14ac:dyDescent="0.25">
      <c r="A16" s="66">
        <v>42281</v>
      </c>
      <c r="B16" s="58" t="s">
        <v>50</v>
      </c>
      <c r="C16" s="58" t="s">
        <v>11</v>
      </c>
      <c r="D16" s="58" t="s">
        <v>47</v>
      </c>
      <c r="E16" s="62"/>
      <c r="F16" s="67"/>
      <c r="G16" s="58"/>
      <c r="H16" s="67"/>
      <c r="I16" s="58"/>
      <c r="J16" s="68"/>
      <c r="K16" s="62"/>
      <c r="L16" s="62"/>
      <c r="M16" s="68">
        <f>SUM(IF(AND(F16=Uitslagen!F11,H16=Uitslagen!H11),10,0),IF(J16=Uitslagen!J11,5,0))</f>
        <v>0</v>
      </c>
    </row>
    <row r="17" spans="1:13" ht="3" customHeight="1" x14ac:dyDescent="0.25">
      <c r="A17" s="58"/>
      <c r="B17" s="58"/>
      <c r="C17" s="58" t="s">
        <v>11</v>
      </c>
      <c r="D17" s="58"/>
      <c r="E17" s="62"/>
      <c r="F17" s="58"/>
      <c r="G17" s="58"/>
      <c r="H17" s="58"/>
      <c r="I17" s="58"/>
      <c r="J17" s="68"/>
      <c r="K17" s="62"/>
      <c r="L17" s="62"/>
      <c r="M17" s="68"/>
    </row>
    <row r="18" spans="1:13" ht="12.75" customHeight="1" x14ac:dyDescent="0.25">
      <c r="A18" s="66">
        <v>42288</v>
      </c>
      <c r="B18" s="58" t="s">
        <v>51</v>
      </c>
      <c r="C18" s="58" t="s">
        <v>11</v>
      </c>
      <c r="D18" s="58" t="s">
        <v>52</v>
      </c>
      <c r="E18" s="62"/>
      <c r="F18" s="67"/>
      <c r="G18" s="58"/>
      <c r="H18" s="67"/>
      <c r="I18" s="58"/>
      <c r="J18" s="68"/>
      <c r="K18" s="62"/>
      <c r="L18" s="62"/>
      <c r="M18" s="68">
        <f>SUM(IF(AND(F18=Uitslagen!F13,H18=Uitslagen!H13),10,0),IF(J18=Uitslagen!J13,5,0))</f>
        <v>0</v>
      </c>
    </row>
    <row r="19" spans="1:13" ht="3" customHeight="1" x14ac:dyDescent="0.25">
      <c r="A19" s="58"/>
      <c r="B19" s="58"/>
      <c r="C19" s="58" t="s">
        <v>11</v>
      </c>
      <c r="D19" s="58"/>
      <c r="E19" s="62"/>
      <c r="F19" s="58"/>
      <c r="G19" s="58"/>
      <c r="H19" s="58"/>
      <c r="I19" s="58"/>
      <c r="J19" s="68"/>
      <c r="K19" s="62"/>
      <c r="L19" s="62"/>
      <c r="M19" s="68"/>
    </row>
    <row r="20" spans="1:13" ht="12.75" customHeight="1" x14ac:dyDescent="0.25">
      <c r="A20" s="66">
        <v>42295</v>
      </c>
      <c r="B20" s="58" t="s">
        <v>47</v>
      </c>
      <c r="C20" s="58" t="s">
        <v>11</v>
      </c>
      <c r="D20" s="58" t="s">
        <v>53</v>
      </c>
      <c r="E20" s="62"/>
      <c r="F20" s="67"/>
      <c r="G20" s="58"/>
      <c r="H20" s="67"/>
      <c r="I20" s="58"/>
      <c r="J20" s="68"/>
      <c r="K20" s="62"/>
      <c r="L20" s="62"/>
      <c r="M20" s="68">
        <f>SUM(IF(AND(F20=Uitslagen!F15,H20=Uitslagen!H15),10,0),IF(J20=Uitslagen!J15,5,0))</f>
        <v>0</v>
      </c>
    </row>
    <row r="21" spans="1:13" ht="3" customHeight="1" x14ac:dyDescent="0.25">
      <c r="A21" s="58"/>
      <c r="B21" s="58"/>
      <c r="C21" s="58" t="s">
        <v>11</v>
      </c>
      <c r="D21" s="58"/>
      <c r="E21" s="62"/>
      <c r="F21" s="58"/>
      <c r="G21" s="58"/>
      <c r="H21" s="58"/>
      <c r="I21" s="58"/>
      <c r="J21" s="68"/>
      <c r="K21" s="62"/>
      <c r="L21" s="62"/>
      <c r="M21" s="68"/>
    </row>
    <row r="22" spans="1:13" ht="12.75" customHeight="1" x14ac:dyDescent="0.25">
      <c r="A22" s="66">
        <v>42309</v>
      </c>
      <c r="B22" s="58" t="s">
        <v>54</v>
      </c>
      <c r="C22" s="58" t="s">
        <v>11</v>
      </c>
      <c r="D22" s="58" t="s">
        <v>47</v>
      </c>
      <c r="E22" s="62"/>
      <c r="F22" s="67"/>
      <c r="G22" s="58"/>
      <c r="H22" s="67"/>
      <c r="I22" s="58"/>
      <c r="J22" s="68"/>
      <c r="K22" s="62"/>
      <c r="L22" s="62"/>
      <c r="M22" s="68">
        <f>SUM(IF(AND(F22=Uitslagen!F17,H22=Uitslagen!H17),10,0),IF(J22=Uitslagen!J17,5,0))</f>
        <v>0</v>
      </c>
    </row>
    <row r="23" spans="1:13" ht="3" customHeight="1" x14ac:dyDescent="0.25">
      <c r="A23" s="58"/>
      <c r="B23" s="58"/>
      <c r="C23" s="58" t="s">
        <v>11</v>
      </c>
      <c r="D23" s="58"/>
      <c r="E23" s="62"/>
      <c r="F23" s="58"/>
      <c r="G23" s="58"/>
      <c r="H23" s="58"/>
      <c r="I23" s="58"/>
      <c r="J23" s="68"/>
      <c r="K23" s="62"/>
      <c r="L23" s="62"/>
      <c r="M23" s="68"/>
    </row>
    <row r="24" spans="1:13" ht="12.75" customHeight="1" x14ac:dyDescent="0.25">
      <c r="A24" s="66">
        <v>42316</v>
      </c>
      <c r="B24" s="58" t="s">
        <v>47</v>
      </c>
      <c r="C24" s="58" t="s">
        <v>11</v>
      </c>
      <c r="D24" s="58" t="s">
        <v>55</v>
      </c>
      <c r="E24" s="62"/>
      <c r="F24" s="67"/>
      <c r="G24" s="58"/>
      <c r="H24" s="67"/>
      <c r="I24" s="58"/>
      <c r="J24" s="68"/>
      <c r="K24" s="62"/>
      <c r="L24" s="62"/>
      <c r="M24" s="68">
        <f>SUM(IF(AND(F24=Uitslagen!F19,H24=Uitslagen!H19),10,0),IF(J24=Uitslagen!J19,5,0))</f>
        <v>0</v>
      </c>
    </row>
    <row r="25" spans="1:13" ht="3" customHeight="1" x14ac:dyDescent="0.25">
      <c r="A25" s="58"/>
      <c r="B25" s="58"/>
      <c r="C25" s="58" t="s">
        <v>11</v>
      </c>
      <c r="D25" s="58"/>
      <c r="E25" s="62"/>
      <c r="F25" s="58"/>
      <c r="G25" s="58"/>
      <c r="H25" s="58"/>
      <c r="I25" s="58"/>
      <c r="J25" s="68"/>
      <c r="K25" s="62"/>
      <c r="L25" s="62"/>
      <c r="M25" s="68"/>
    </row>
    <row r="26" spans="1:13" ht="12.75" customHeight="1" x14ac:dyDescent="0.25">
      <c r="A26" s="66">
        <v>42323</v>
      </c>
      <c r="B26" s="58" t="s">
        <v>14</v>
      </c>
      <c r="C26" s="58" t="s">
        <v>11</v>
      </c>
      <c r="D26" s="58" t="s">
        <v>47</v>
      </c>
      <c r="E26" s="62"/>
      <c r="F26" s="67"/>
      <c r="G26" s="58"/>
      <c r="H26" s="67"/>
      <c r="I26" s="58"/>
      <c r="J26" s="68"/>
      <c r="K26" s="62"/>
      <c r="L26" s="62"/>
      <c r="M26" s="68">
        <f>SUM(IF(AND(F26=Uitslagen!F21,H26=Uitslagen!H21),10,0),IF(J26=Uitslagen!J21,5,0))</f>
        <v>0</v>
      </c>
    </row>
    <row r="27" spans="1:13" ht="3" customHeight="1" x14ac:dyDescent="0.25">
      <c r="A27" s="58"/>
      <c r="B27" s="58"/>
      <c r="C27" s="58" t="s">
        <v>11</v>
      </c>
      <c r="D27" s="58"/>
      <c r="E27" s="62"/>
      <c r="F27" s="58"/>
      <c r="G27" s="58"/>
      <c r="H27" s="58"/>
      <c r="I27" s="58"/>
      <c r="J27" s="68"/>
      <c r="K27" s="62"/>
      <c r="L27" s="62"/>
      <c r="M27" s="68"/>
    </row>
    <row r="28" spans="1:13" ht="12.75" customHeight="1" x14ac:dyDescent="0.25">
      <c r="A28" s="66">
        <v>42337</v>
      </c>
      <c r="B28" s="58" t="s">
        <v>47</v>
      </c>
      <c r="C28" s="58" t="s">
        <v>11</v>
      </c>
      <c r="D28" s="58" t="s">
        <v>15</v>
      </c>
      <c r="E28" s="62"/>
      <c r="F28" s="67"/>
      <c r="G28" s="58"/>
      <c r="H28" s="67"/>
      <c r="I28" s="58"/>
      <c r="J28" s="68"/>
      <c r="K28" s="62"/>
      <c r="L28" s="62"/>
      <c r="M28" s="68">
        <f>SUM(IF(AND(F28=Uitslagen!F23,H28=Uitslagen!H23),10,0),IF(J28=Uitslagen!J23,5,0))</f>
        <v>0</v>
      </c>
    </row>
    <row r="29" spans="1:13" ht="3" customHeight="1" x14ac:dyDescent="0.25">
      <c r="A29" s="58"/>
      <c r="B29" s="58"/>
      <c r="C29" s="58" t="s">
        <v>11</v>
      </c>
      <c r="D29" s="58"/>
      <c r="E29" s="62"/>
      <c r="F29" s="58"/>
      <c r="G29" s="58"/>
      <c r="H29" s="58"/>
      <c r="I29" s="58"/>
      <c r="J29" s="68"/>
      <c r="K29" s="62"/>
      <c r="L29" s="62"/>
      <c r="M29" s="68"/>
    </row>
    <row r="30" spans="1:13" ht="12.75" customHeight="1" x14ac:dyDescent="0.25">
      <c r="A30" s="66">
        <v>42344</v>
      </c>
      <c r="B30" s="58" t="s">
        <v>56</v>
      </c>
      <c r="C30" s="58" t="s">
        <v>11</v>
      </c>
      <c r="D30" s="58" t="s">
        <v>47</v>
      </c>
      <c r="E30" s="62"/>
      <c r="F30" s="67"/>
      <c r="G30" s="58"/>
      <c r="H30" s="67"/>
      <c r="I30" s="58"/>
      <c r="J30" s="68"/>
      <c r="K30" s="62"/>
      <c r="L30" s="62"/>
      <c r="M30" s="68">
        <f>SUM(IF(AND(F30=Uitslagen!F25,H30=Uitslagen!H25),10,0),IF(J30=Uitslagen!J25,5,0))</f>
        <v>0</v>
      </c>
    </row>
    <row r="31" spans="1:13" ht="3" customHeight="1" x14ac:dyDescent="0.25">
      <c r="A31" s="58"/>
      <c r="B31" s="58"/>
      <c r="C31" s="58" t="s">
        <v>11</v>
      </c>
      <c r="D31" s="58"/>
      <c r="E31" s="62"/>
      <c r="F31" s="58"/>
      <c r="G31" s="58"/>
      <c r="H31" s="58"/>
      <c r="I31" s="58"/>
      <c r="J31" s="68"/>
      <c r="K31" s="62"/>
      <c r="L31" s="62"/>
      <c r="M31" s="68"/>
    </row>
    <row r="32" spans="1:13" ht="12.75" customHeight="1" x14ac:dyDescent="0.25">
      <c r="A32" s="66">
        <v>42351</v>
      </c>
      <c r="B32" s="58" t="s">
        <v>47</v>
      </c>
      <c r="C32" s="58" t="s">
        <v>11</v>
      </c>
      <c r="D32" s="58" t="s">
        <v>16</v>
      </c>
      <c r="E32" s="62"/>
      <c r="F32" s="67"/>
      <c r="G32" s="58"/>
      <c r="H32" s="67"/>
      <c r="I32" s="58"/>
      <c r="J32" s="68"/>
      <c r="K32" s="62"/>
      <c r="L32" s="62"/>
      <c r="M32" s="68">
        <f>SUM(IF(AND(F32=Uitslagen!F27,H32=Uitslagen!H27),10,0),IF(J32=Uitslagen!J27,5,0))</f>
        <v>0</v>
      </c>
    </row>
    <row r="33" spans="1:13" ht="3" customHeight="1" x14ac:dyDescent="0.25">
      <c r="A33" s="58"/>
      <c r="B33" s="58"/>
      <c r="C33" s="58" t="s">
        <v>11</v>
      </c>
      <c r="D33" s="58"/>
      <c r="E33" s="62"/>
      <c r="F33" s="58"/>
      <c r="G33" s="58"/>
      <c r="H33" s="58"/>
      <c r="I33" s="58"/>
      <c r="J33" s="68"/>
      <c r="K33" s="62"/>
      <c r="L33" s="62"/>
      <c r="M33" s="68"/>
    </row>
    <row r="34" spans="1:13" ht="12.75" customHeight="1" x14ac:dyDescent="0.25">
      <c r="A34" s="66">
        <v>42393</v>
      </c>
      <c r="B34" s="58" t="s">
        <v>48</v>
      </c>
      <c r="C34" s="58" t="s">
        <v>11</v>
      </c>
      <c r="D34" s="58" t="s">
        <v>47</v>
      </c>
      <c r="E34" s="62"/>
      <c r="F34" s="67"/>
      <c r="G34" s="58"/>
      <c r="H34" s="67"/>
      <c r="I34" s="58"/>
      <c r="J34" s="68"/>
      <c r="K34" s="62"/>
      <c r="L34" s="62"/>
      <c r="M34" s="68">
        <f>SUM(IF(AND(F34=Uitslagen!F29,H34=Uitslagen!H29),10,0),IF(J34=Uitslagen!J29,5,0))</f>
        <v>0</v>
      </c>
    </row>
    <row r="35" spans="1:13" ht="3" customHeight="1" x14ac:dyDescent="0.25">
      <c r="A35" s="58"/>
      <c r="B35" s="58"/>
      <c r="C35" s="58" t="s">
        <v>11</v>
      </c>
      <c r="D35" s="58"/>
      <c r="E35" s="62"/>
      <c r="F35" s="58"/>
      <c r="G35" s="58"/>
      <c r="H35" s="58"/>
      <c r="I35" s="58"/>
      <c r="J35" s="68"/>
      <c r="K35" s="62"/>
      <c r="L35" s="62"/>
      <c r="M35" s="68"/>
    </row>
    <row r="36" spans="1:13" ht="12.75" customHeight="1" x14ac:dyDescent="0.25">
      <c r="A36" s="66">
        <v>42400</v>
      </c>
      <c r="B36" s="58" t="s">
        <v>47</v>
      </c>
      <c r="C36" s="58" t="s">
        <v>11</v>
      </c>
      <c r="D36" s="58" t="s">
        <v>49</v>
      </c>
      <c r="E36" s="62"/>
      <c r="F36" s="67"/>
      <c r="G36" s="58"/>
      <c r="H36" s="67"/>
      <c r="I36" s="58"/>
      <c r="J36" s="68"/>
      <c r="K36" s="62"/>
      <c r="L36" s="62"/>
      <c r="M36" s="68">
        <f>SUM(IF(AND(F36=Uitslagen!F31,H36=Uitslagen!H31),10,0),IF(J36=Uitslagen!J31,5,0))</f>
        <v>0</v>
      </c>
    </row>
    <row r="37" spans="1:13" ht="3" customHeight="1" x14ac:dyDescent="0.25">
      <c r="A37" s="58"/>
      <c r="B37" s="58"/>
      <c r="C37" s="58" t="s">
        <v>11</v>
      </c>
      <c r="D37" s="58"/>
      <c r="E37" s="62"/>
      <c r="F37" s="58"/>
      <c r="G37" s="58"/>
      <c r="H37" s="58"/>
      <c r="I37" s="58"/>
      <c r="J37" s="68"/>
      <c r="K37" s="62"/>
      <c r="L37" s="62"/>
      <c r="M37" s="68"/>
    </row>
    <row r="38" spans="1:13" ht="12.75" customHeight="1" x14ac:dyDescent="0.25">
      <c r="A38" s="66">
        <v>42414</v>
      </c>
      <c r="B38" s="58" t="s">
        <v>17</v>
      </c>
      <c r="C38" s="58" t="s">
        <v>11</v>
      </c>
      <c r="D38" s="58" t="s">
        <v>47</v>
      </c>
      <c r="E38" s="62"/>
      <c r="F38" s="67"/>
      <c r="G38" s="58"/>
      <c r="H38" s="67"/>
      <c r="I38" s="58"/>
      <c r="J38" s="68"/>
      <c r="K38" s="62"/>
      <c r="L38" s="62"/>
      <c r="M38" s="68">
        <f>SUM(IF(AND(F38=Uitslagen!F33,H38=Uitslagen!H33),10,0),IF(J38=Uitslagen!J33,5,0))</f>
        <v>15</v>
      </c>
    </row>
    <row r="39" spans="1:13" ht="3" customHeight="1" x14ac:dyDescent="0.25">
      <c r="A39" s="58"/>
      <c r="B39" s="58"/>
      <c r="C39" s="58" t="s">
        <v>11</v>
      </c>
      <c r="D39" s="58"/>
      <c r="E39" s="62"/>
      <c r="F39" s="58"/>
      <c r="G39" s="58"/>
      <c r="H39" s="58"/>
      <c r="I39" s="58"/>
      <c r="J39" s="68"/>
      <c r="K39" s="62"/>
      <c r="L39" s="62"/>
      <c r="M39" s="68"/>
    </row>
    <row r="40" spans="1:13" ht="12.75" customHeight="1" x14ac:dyDescent="0.25">
      <c r="A40" s="66">
        <v>42421</v>
      </c>
      <c r="B40" s="58" t="s">
        <v>47</v>
      </c>
      <c r="C40" s="58" t="s">
        <v>11</v>
      </c>
      <c r="D40" s="58" t="s">
        <v>50</v>
      </c>
      <c r="E40" s="62"/>
      <c r="F40" s="67"/>
      <c r="G40" s="58"/>
      <c r="H40" s="67"/>
      <c r="I40" s="58"/>
      <c r="J40" s="68"/>
      <c r="K40" s="62"/>
      <c r="L40" s="62"/>
      <c r="M40" s="68">
        <f>SUM(IF(AND(F40=Uitslagen!F35,H40=Uitslagen!H35),10,0),IF(J40=Uitslagen!J35,5,0))</f>
        <v>0</v>
      </c>
    </row>
    <row r="41" spans="1:13" ht="3" customHeight="1" x14ac:dyDescent="0.25">
      <c r="A41" s="58"/>
      <c r="B41" s="58"/>
      <c r="C41" s="58" t="s">
        <v>11</v>
      </c>
      <c r="D41" s="58"/>
      <c r="E41" s="62"/>
      <c r="F41" s="58"/>
      <c r="G41" s="58"/>
      <c r="H41" s="58"/>
      <c r="I41" s="58"/>
      <c r="J41" s="68"/>
      <c r="K41" s="62"/>
      <c r="L41" s="62"/>
      <c r="M41" s="68"/>
    </row>
    <row r="42" spans="1:13" ht="12.75" customHeight="1" x14ac:dyDescent="0.25">
      <c r="A42" s="66">
        <v>42435</v>
      </c>
      <c r="B42" s="58" t="s">
        <v>52</v>
      </c>
      <c r="C42" s="58" t="s">
        <v>11</v>
      </c>
      <c r="D42" s="58" t="s">
        <v>47</v>
      </c>
      <c r="E42" s="62"/>
      <c r="F42" s="67"/>
      <c r="G42" s="58"/>
      <c r="H42" s="67"/>
      <c r="I42" s="58"/>
      <c r="J42" s="68"/>
      <c r="K42" s="62"/>
      <c r="L42" s="62"/>
      <c r="M42" s="68">
        <f>SUM(IF(AND(F42=Uitslagen!F37,H42=Uitslagen!H37),10,0),IF(J42=Uitslagen!J37,5,0))</f>
        <v>0</v>
      </c>
    </row>
    <row r="43" spans="1:13" ht="3" customHeight="1" x14ac:dyDescent="0.25">
      <c r="A43" s="58"/>
      <c r="B43" s="58"/>
      <c r="C43" s="58" t="s">
        <v>11</v>
      </c>
      <c r="D43" s="58"/>
      <c r="E43" s="62"/>
      <c r="F43" s="58"/>
      <c r="G43" s="58"/>
      <c r="H43" s="58"/>
      <c r="I43" s="58"/>
      <c r="J43" s="68"/>
      <c r="K43" s="62"/>
      <c r="L43" s="62"/>
      <c r="M43" s="68"/>
    </row>
    <row r="44" spans="1:13" ht="12.75" customHeight="1" x14ac:dyDescent="0.25">
      <c r="A44" s="66">
        <v>42442</v>
      </c>
      <c r="B44" s="58" t="s">
        <v>53</v>
      </c>
      <c r="C44" s="58" t="s">
        <v>11</v>
      </c>
      <c r="D44" s="58" t="s">
        <v>47</v>
      </c>
      <c r="E44" s="62"/>
      <c r="F44" s="67"/>
      <c r="G44" s="58"/>
      <c r="H44" s="67"/>
      <c r="I44" s="58"/>
      <c r="J44" s="68"/>
      <c r="K44" s="62"/>
      <c r="L44" s="62"/>
      <c r="M44" s="68">
        <f>SUM(IF(AND(F44=Uitslagen!F39,H44=Uitslagen!H39),10,0),IF(J44=Uitslagen!J39,5,0))</f>
        <v>15</v>
      </c>
    </row>
    <row r="45" spans="1:13" ht="3" customHeight="1" x14ac:dyDescent="0.25">
      <c r="A45" s="58"/>
      <c r="B45" s="58"/>
      <c r="C45" s="58" t="s">
        <v>11</v>
      </c>
      <c r="D45" s="58"/>
      <c r="E45" s="62"/>
      <c r="F45" s="58"/>
      <c r="G45" s="58"/>
      <c r="H45" s="58"/>
      <c r="I45" s="58"/>
      <c r="J45" s="68"/>
      <c r="K45" s="62"/>
      <c r="L45" s="62"/>
      <c r="M45" s="68"/>
    </row>
    <row r="46" spans="1:13" ht="12.75" customHeight="1" x14ac:dyDescent="0.25">
      <c r="A46" s="66">
        <v>42449</v>
      </c>
      <c r="B46" s="58" t="s">
        <v>47</v>
      </c>
      <c r="C46" s="58" t="s">
        <v>11</v>
      </c>
      <c r="D46" s="58" t="s">
        <v>54</v>
      </c>
      <c r="E46" s="62"/>
      <c r="F46" s="67"/>
      <c r="G46" s="58"/>
      <c r="H46" s="67"/>
      <c r="I46" s="58"/>
      <c r="J46" s="68"/>
      <c r="K46" s="62"/>
      <c r="L46" s="62"/>
      <c r="M46" s="68">
        <f>SUM(IF(AND(F46=Uitslagen!F41,H46=Uitslagen!H41),10,0),IF(J46=Uitslagen!J41,5,0))</f>
        <v>15</v>
      </c>
    </row>
    <row r="47" spans="1:13" ht="3" customHeight="1" x14ac:dyDescent="0.25">
      <c r="A47" s="58"/>
      <c r="B47" s="58"/>
      <c r="C47" s="58" t="s">
        <v>11</v>
      </c>
      <c r="D47" s="58"/>
      <c r="E47" s="62"/>
      <c r="F47" s="58"/>
      <c r="G47" s="58"/>
      <c r="H47" s="58"/>
      <c r="I47" s="58"/>
      <c r="J47" s="68"/>
      <c r="K47" s="62"/>
      <c r="L47" s="62"/>
      <c r="M47" s="68"/>
    </row>
    <row r="48" spans="1:13" ht="12.75" customHeight="1" x14ac:dyDescent="0.25">
      <c r="A48" s="66">
        <v>42463</v>
      </c>
      <c r="B48" s="58" t="s">
        <v>55</v>
      </c>
      <c r="C48" s="58" t="s">
        <v>11</v>
      </c>
      <c r="D48" s="58" t="s">
        <v>47</v>
      </c>
      <c r="E48" s="62"/>
      <c r="F48" s="67"/>
      <c r="G48" s="58"/>
      <c r="H48" s="67"/>
      <c r="I48" s="58"/>
      <c r="J48" s="68"/>
      <c r="K48" s="62"/>
      <c r="L48" s="62"/>
      <c r="M48" s="68">
        <f>SUM(IF(AND(F48=Uitslagen!F43,H48=Uitslagen!H43),10,0),IF(J48=Uitslagen!J43,5,0))</f>
        <v>15</v>
      </c>
    </row>
    <row r="49" spans="1:13" ht="3" customHeight="1" x14ac:dyDescent="0.25">
      <c r="A49" s="58"/>
      <c r="B49" s="58"/>
      <c r="C49" s="58" t="s">
        <v>11</v>
      </c>
      <c r="D49" s="58"/>
      <c r="E49" s="62"/>
      <c r="F49" s="58"/>
      <c r="G49" s="58"/>
      <c r="H49" s="58"/>
      <c r="I49" s="58"/>
      <c r="J49" s="68"/>
      <c r="K49" s="62"/>
      <c r="L49" s="62"/>
      <c r="M49" s="68"/>
    </row>
    <row r="50" spans="1:13" ht="12.75" customHeight="1" x14ac:dyDescent="0.25">
      <c r="A50" s="66">
        <v>42470</v>
      </c>
      <c r="B50" s="58" t="s">
        <v>47</v>
      </c>
      <c r="C50" s="58" t="s">
        <v>11</v>
      </c>
      <c r="D50" s="58" t="s">
        <v>14</v>
      </c>
      <c r="E50" s="62"/>
      <c r="F50" s="67"/>
      <c r="G50" s="58"/>
      <c r="H50" s="67"/>
      <c r="I50" s="58"/>
      <c r="J50" s="68"/>
      <c r="K50" s="62"/>
      <c r="L50" s="62"/>
      <c r="M50" s="68">
        <f>SUM(IF(AND(F50=Uitslagen!F45,H50=Uitslagen!H45),10,0),IF(J50=Uitslagen!J45,5,0))</f>
        <v>15</v>
      </c>
    </row>
    <row r="51" spans="1:13" s="56" customFormat="1" ht="3" customHeight="1" x14ac:dyDescent="0.25">
      <c r="A51" s="58"/>
      <c r="B51" s="58"/>
      <c r="C51" s="58" t="s">
        <v>11</v>
      </c>
      <c r="D51" s="58"/>
      <c r="E51" s="62"/>
      <c r="F51" s="58"/>
      <c r="G51" s="58"/>
      <c r="H51" s="58"/>
      <c r="I51" s="58"/>
      <c r="J51" s="62"/>
      <c r="K51" s="62"/>
      <c r="L51" s="62"/>
      <c r="M51" s="68"/>
    </row>
    <row r="52" spans="1:13" ht="12.75" customHeight="1" x14ac:dyDescent="0.25">
      <c r="A52" s="66">
        <v>42484</v>
      </c>
      <c r="B52" s="58" t="s">
        <v>16</v>
      </c>
      <c r="C52" s="58" t="s">
        <v>11</v>
      </c>
      <c r="D52" s="58" t="s">
        <v>47</v>
      </c>
      <c r="E52" s="62"/>
      <c r="F52" s="67"/>
      <c r="G52" s="58"/>
      <c r="H52" s="67"/>
      <c r="I52" s="58"/>
      <c r="J52" s="68"/>
      <c r="K52" s="62"/>
      <c r="L52" s="62"/>
      <c r="M52" s="68">
        <f>SUM(IF(AND(F52=Uitslagen!F47,H52=Uitslagen!H47),10,0),IF(J52=Uitslagen!J47,5,0))</f>
        <v>15</v>
      </c>
    </row>
    <row r="53" spans="1:13" ht="3" customHeight="1" x14ac:dyDescent="0.25">
      <c r="A53" s="58"/>
      <c r="B53" s="58"/>
      <c r="C53" s="58" t="s">
        <v>11</v>
      </c>
      <c r="D53" s="58"/>
      <c r="E53" s="62"/>
      <c r="F53" s="58"/>
      <c r="G53" s="58"/>
      <c r="H53" s="58"/>
      <c r="I53" s="58"/>
      <c r="J53" s="68"/>
      <c r="K53" s="62"/>
      <c r="L53" s="62"/>
      <c r="M53" s="68"/>
    </row>
    <row r="54" spans="1:13" ht="12.75" customHeight="1" x14ac:dyDescent="0.25">
      <c r="A54" s="66">
        <v>42491</v>
      </c>
      <c r="B54" s="58" t="s">
        <v>47</v>
      </c>
      <c r="C54" s="58" t="s">
        <v>11</v>
      </c>
      <c r="D54" s="58" t="s">
        <v>46</v>
      </c>
      <c r="E54" s="62"/>
      <c r="F54" s="67"/>
      <c r="G54" s="58"/>
      <c r="H54" s="67"/>
      <c r="I54" s="58"/>
      <c r="J54" s="68"/>
      <c r="K54" s="62"/>
      <c r="L54" s="62"/>
      <c r="M54" s="68">
        <f>SUM(IF(AND(F54=Uitslagen!F49,H54=Uitslagen!H49),10,0),IF(J54=Uitslagen!J49,5,0))</f>
        <v>15</v>
      </c>
    </row>
    <row r="55" spans="1:13" ht="3" customHeight="1" x14ac:dyDescent="0.25">
      <c r="A55" s="58"/>
      <c r="B55" s="58"/>
      <c r="C55" s="58" t="s">
        <v>11</v>
      </c>
      <c r="D55" s="58" t="s">
        <v>56</v>
      </c>
      <c r="E55" s="62"/>
      <c r="F55" s="58"/>
      <c r="G55" s="58"/>
      <c r="H55" s="58"/>
      <c r="I55" s="58"/>
      <c r="J55" s="68"/>
      <c r="K55" s="62"/>
      <c r="L55" s="62"/>
      <c r="M55" s="68"/>
    </row>
    <row r="56" spans="1:13" ht="12.75" customHeight="1" x14ac:dyDescent="0.25">
      <c r="A56" s="66">
        <v>42498</v>
      </c>
      <c r="B56" s="58" t="s">
        <v>47</v>
      </c>
      <c r="C56" s="58" t="s">
        <v>11</v>
      </c>
      <c r="D56" s="58" t="s">
        <v>56</v>
      </c>
      <c r="E56" s="62"/>
      <c r="F56" s="67"/>
      <c r="G56" s="58"/>
      <c r="H56" s="67"/>
      <c r="I56" s="58"/>
      <c r="J56" s="68"/>
      <c r="K56" s="62"/>
      <c r="L56" s="62"/>
      <c r="M56" s="68">
        <f>SUM(IF(AND(F56=Uitslagen!F51,H56=Uitslagen!H51),10,0),IF(J56=Uitslagen!J51,5,0))</f>
        <v>15</v>
      </c>
    </row>
    <row r="57" spans="1:13" ht="3" customHeight="1" x14ac:dyDescent="0.25">
      <c r="A57" s="58"/>
      <c r="B57" s="58"/>
      <c r="C57" s="58" t="s">
        <v>11</v>
      </c>
      <c r="D57" s="58"/>
      <c r="E57" s="62"/>
      <c r="F57" s="58"/>
      <c r="G57" s="58"/>
      <c r="H57" s="58"/>
      <c r="I57" s="58"/>
      <c r="J57" s="68"/>
      <c r="K57" s="62"/>
      <c r="L57" s="62"/>
      <c r="M57" s="68"/>
    </row>
    <row r="58" spans="1:13" ht="12.75" customHeight="1" x14ac:dyDescent="0.25">
      <c r="A58" s="66">
        <v>42506</v>
      </c>
      <c r="B58" s="58" t="s">
        <v>15</v>
      </c>
      <c r="C58" s="58" t="s">
        <v>11</v>
      </c>
      <c r="D58" s="58" t="s">
        <v>47</v>
      </c>
      <c r="E58" s="62"/>
      <c r="F58" s="67"/>
      <c r="G58" s="58"/>
      <c r="H58" s="67"/>
      <c r="I58" s="58"/>
      <c r="J58" s="68"/>
      <c r="K58" s="62"/>
      <c r="L58" s="62"/>
      <c r="M58" s="68">
        <f>SUM(IF(AND(F58=Uitslagen!F53,H58=Uitslagen!H53),10,0),IF(J58=Uitslagen!J53,5,0))</f>
        <v>15</v>
      </c>
    </row>
    <row r="59" spans="1:13" s="56" customFormat="1" ht="12.75" customHeight="1" x14ac:dyDescent="0.3">
      <c r="A59" s="66"/>
      <c r="B59" s="57"/>
      <c r="C59" s="58"/>
      <c r="D59" s="57"/>
      <c r="E59" s="62"/>
      <c r="F59" s="69"/>
      <c r="G59" s="69"/>
      <c r="H59" s="69"/>
      <c r="I59" s="69"/>
      <c r="J59" s="69"/>
      <c r="K59" s="57"/>
      <c r="L59" s="57"/>
      <c r="M59" s="70">
        <f>SUM(M8:M50)</f>
        <v>75</v>
      </c>
    </row>
    <row r="60" spans="1:13" s="56" customFormat="1" ht="3" customHeight="1" x14ac:dyDescent="0.25">
      <c r="A60" s="66"/>
      <c r="B60" s="57"/>
      <c r="C60" s="58"/>
      <c r="D60" s="57"/>
      <c r="E60" s="62"/>
      <c r="F60" s="58"/>
      <c r="G60" s="58"/>
      <c r="H60" s="58"/>
      <c r="I60" s="58"/>
      <c r="J60" s="62"/>
      <c r="K60" s="62"/>
      <c r="L60" s="62"/>
      <c r="M60" s="58"/>
    </row>
    <row r="61" spans="1:13" ht="12.75" customHeight="1" x14ac:dyDescent="0.25">
      <c r="A61" s="71" t="s">
        <v>40</v>
      </c>
      <c r="B61" s="71"/>
      <c r="C61" s="71"/>
      <c r="D61" s="71"/>
      <c r="E61" s="71"/>
      <c r="F61" s="71"/>
      <c r="G61" s="58"/>
      <c r="H61" s="59"/>
      <c r="I61" s="60"/>
      <c r="J61" s="60"/>
      <c r="K61" s="61"/>
      <c r="L61" s="57"/>
      <c r="M61" s="68">
        <f>IF(H61=Uitslagen!H55,25,0)</f>
        <v>0</v>
      </c>
    </row>
    <row r="62" spans="1:13" ht="3" customHeight="1" x14ac:dyDescent="0.25">
      <c r="A62" s="71"/>
      <c r="B62" s="71"/>
      <c r="C62" s="71"/>
      <c r="D62" s="71"/>
      <c r="E62" s="71"/>
      <c r="F62" s="71"/>
      <c r="G62" s="58"/>
      <c r="H62" s="62"/>
      <c r="I62" s="62"/>
      <c r="J62" s="62"/>
      <c r="K62" s="62"/>
      <c r="L62" s="62"/>
      <c r="M62" s="68"/>
    </row>
    <row r="63" spans="1:13" ht="12.75" customHeight="1" x14ac:dyDescent="0.25">
      <c r="A63" s="71" t="s">
        <v>37</v>
      </c>
      <c r="B63" s="71"/>
      <c r="C63" s="71"/>
      <c r="D63" s="71"/>
      <c r="E63" s="71"/>
      <c r="F63" s="71"/>
      <c r="G63" s="58"/>
      <c r="H63" s="59"/>
      <c r="I63" s="60"/>
      <c r="J63" s="60"/>
      <c r="K63" s="61"/>
      <c r="L63" s="62"/>
      <c r="M63" s="68">
        <f>IF(H63=Uitslagen!H57,15,0)</f>
        <v>0</v>
      </c>
    </row>
    <row r="64" spans="1:13" ht="3" customHeight="1" x14ac:dyDescent="0.25">
      <c r="A64" s="71"/>
      <c r="B64" s="71"/>
      <c r="C64" s="71"/>
      <c r="D64" s="71"/>
      <c r="E64" s="71"/>
      <c r="F64" s="71"/>
      <c r="G64" s="58"/>
      <c r="H64" s="62"/>
      <c r="I64" s="62"/>
      <c r="J64" s="62"/>
      <c r="K64" s="62"/>
      <c r="L64" s="62"/>
      <c r="M64" s="68"/>
    </row>
    <row r="65" spans="1:13" ht="12" customHeight="1" x14ac:dyDescent="0.25">
      <c r="A65" s="71" t="s">
        <v>38</v>
      </c>
      <c r="B65" s="71"/>
      <c r="C65" s="71"/>
      <c r="D65" s="71"/>
      <c r="E65" s="71"/>
      <c r="F65" s="71"/>
      <c r="G65" s="58"/>
      <c r="H65" s="72"/>
      <c r="I65" s="73"/>
      <c r="J65" s="73"/>
      <c r="K65" s="74"/>
      <c r="L65" s="62"/>
      <c r="M65" s="68">
        <f>IF(H65=Uitslagen!H59,15,0)</f>
        <v>0</v>
      </c>
    </row>
    <row r="66" spans="1:13" ht="3" customHeight="1" x14ac:dyDescent="0.25">
      <c r="A66" s="71"/>
      <c r="B66" s="71"/>
      <c r="C66" s="71"/>
      <c r="D66" s="71"/>
      <c r="E66" s="71"/>
      <c r="F66" s="71"/>
      <c r="G66" s="58"/>
      <c r="H66" s="62"/>
      <c r="I66" s="62"/>
      <c r="J66" s="62"/>
      <c r="K66" s="62"/>
      <c r="L66" s="62"/>
      <c r="M66" s="68"/>
    </row>
    <row r="67" spans="1:13" ht="13.5" customHeight="1" x14ac:dyDescent="0.25">
      <c r="A67" s="71" t="s">
        <v>39</v>
      </c>
      <c r="B67" s="71"/>
      <c r="C67" s="71"/>
      <c r="D67" s="71"/>
      <c r="E67" s="71"/>
      <c r="F67" s="71"/>
      <c r="G67" s="58"/>
      <c r="H67" s="72"/>
      <c r="I67" s="73"/>
      <c r="J67" s="73"/>
      <c r="K67" s="74"/>
      <c r="L67" s="62"/>
      <c r="M67" s="68">
        <f>IF(H67=Uitslagen!H61,15,0)</f>
        <v>0</v>
      </c>
    </row>
    <row r="68" spans="1:13" ht="3" customHeight="1" x14ac:dyDescent="0.25">
      <c r="A68" s="71"/>
      <c r="B68" s="71"/>
      <c r="C68" s="71"/>
      <c r="D68" s="71"/>
      <c r="E68" s="71"/>
      <c r="F68" s="71"/>
      <c r="G68" s="58"/>
      <c r="H68" s="62"/>
      <c r="I68" s="62"/>
      <c r="J68" s="62"/>
      <c r="K68" s="62"/>
      <c r="L68" s="62"/>
      <c r="M68" s="68"/>
    </row>
    <row r="69" spans="1:13" ht="12.75" customHeight="1" x14ac:dyDescent="0.25">
      <c r="A69" s="71" t="s">
        <v>41</v>
      </c>
      <c r="B69" s="71"/>
      <c r="C69" s="71"/>
      <c r="D69" s="71"/>
      <c r="E69" s="71"/>
      <c r="F69" s="71"/>
      <c r="G69" s="58"/>
      <c r="H69" s="75"/>
      <c r="I69" s="76"/>
      <c r="J69" s="76"/>
      <c r="K69" s="77"/>
      <c r="L69" s="62"/>
      <c r="M69" s="68">
        <f>IF(H69=Uitslagen!H63,25,0)</f>
        <v>0</v>
      </c>
    </row>
    <row r="70" spans="1:13" ht="3" customHeight="1" x14ac:dyDescent="0.25">
      <c r="A70" s="71"/>
      <c r="B70" s="71"/>
      <c r="C70" s="71"/>
      <c r="D70" s="71"/>
      <c r="E70" s="71"/>
      <c r="F70" s="71"/>
      <c r="G70" s="58"/>
      <c r="H70" s="62"/>
      <c r="I70" s="62"/>
      <c r="J70" s="62"/>
      <c r="K70" s="62"/>
      <c r="L70" s="62"/>
      <c r="M70" s="68"/>
    </row>
    <row r="71" spans="1:13" ht="12.75" customHeight="1" x14ac:dyDescent="0.25">
      <c r="A71" s="56" t="s">
        <v>44</v>
      </c>
      <c r="G71" s="58"/>
      <c r="H71" s="59"/>
      <c r="I71" s="60"/>
      <c r="J71" s="60"/>
      <c r="K71" s="61"/>
      <c r="L71" s="62"/>
      <c r="M71" s="68">
        <f>IF(H71=Uitslagen!H65,25,IF(H71=Uitslagen!H67,25,0))</f>
        <v>0</v>
      </c>
    </row>
    <row r="72" spans="1:13" ht="3" customHeight="1" x14ac:dyDescent="0.25">
      <c r="A72" s="71"/>
      <c r="B72" s="71"/>
      <c r="C72" s="71"/>
      <c r="D72" s="71"/>
      <c r="E72" s="71"/>
      <c r="F72" s="71"/>
      <c r="G72" s="58"/>
      <c r="H72" s="62"/>
      <c r="I72" s="62"/>
      <c r="J72" s="62"/>
      <c r="K72" s="62"/>
      <c r="L72" s="62"/>
      <c r="M72" s="68"/>
    </row>
    <row r="73" spans="1:13" ht="12.75" customHeight="1" x14ac:dyDescent="0.25">
      <c r="A73" s="56" t="s">
        <v>45</v>
      </c>
      <c r="G73" s="58"/>
      <c r="H73" s="59"/>
      <c r="I73" s="60"/>
      <c r="J73" s="60"/>
      <c r="K73" s="61"/>
      <c r="L73" s="62"/>
      <c r="M73" s="68">
        <f>IF(H73=Uitslagen!H67,25,IF(H73=Uitslagen!H69,25,0))</f>
        <v>0</v>
      </c>
    </row>
    <row r="74" spans="1:13" ht="3" customHeight="1" x14ac:dyDescent="0.25">
      <c r="A74" s="71"/>
      <c r="B74" s="71"/>
      <c r="C74" s="71"/>
      <c r="D74" s="71"/>
      <c r="E74" s="71"/>
      <c r="F74" s="71"/>
      <c r="G74" s="58"/>
      <c r="H74" s="62"/>
      <c r="I74" s="62"/>
      <c r="J74" s="62"/>
      <c r="K74" s="62"/>
      <c r="L74" s="62"/>
      <c r="M74" s="68"/>
    </row>
    <row r="75" spans="1:13" ht="12.75" customHeight="1" x14ac:dyDescent="0.25">
      <c r="A75" s="71" t="s">
        <v>42</v>
      </c>
      <c r="B75" s="71"/>
      <c r="C75" s="71"/>
      <c r="D75" s="71"/>
      <c r="E75" s="71"/>
      <c r="F75" s="71"/>
      <c r="G75" s="58"/>
      <c r="H75" s="59"/>
      <c r="I75" s="60"/>
      <c r="J75" s="60"/>
      <c r="K75" s="61"/>
      <c r="L75" s="62"/>
      <c r="M75" s="68">
        <f>IF(H75=Uitslagen!H69,25,0)</f>
        <v>0</v>
      </c>
    </row>
    <row r="76" spans="1:13" s="56" customFormat="1" ht="3" customHeight="1" x14ac:dyDescent="0.25">
      <c r="A76" s="71"/>
      <c r="B76" s="57"/>
      <c r="C76" s="58"/>
      <c r="D76" s="57"/>
      <c r="E76" s="62"/>
      <c r="F76" s="58"/>
      <c r="G76" s="58"/>
      <c r="H76" s="58"/>
      <c r="I76" s="58"/>
      <c r="J76" s="62"/>
      <c r="K76" s="62"/>
      <c r="L76" s="62"/>
      <c r="M76" s="58"/>
    </row>
    <row r="77" spans="1:13" s="56" customFormat="1" ht="12.75" customHeight="1" x14ac:dyDescent="0.3">
      <c r="A77" s="71"/>
      <c r="B77" s="57"/>
      <c r="C77" s="58"/>
      <c r="D77" s="57"/>
      <c r="E77" s="62"/>
      <c r="F77" s="69" t="s">
        <v>33</v>
      </c>
      <c r="G77" s="69"/>
      <c r="H77" s="69"/>
      <c r="I77" s="69"/>
      <c r="J77" s="69"/>
      <c r="K77" s="64"/>
      <c r="L77" s="64"/>
      <c r="M77" s="70">
        <f>SUM(M61:M75)</f>
        <v>0</v>
      </c>
    </row>
    <row r="78" spans="1:13" s="56" customFormat="1" ht="3" customHeight="1" x14ac:dyDescent="0.25">
      <c r="A78" s="71"/>
      <c r="B78" s="57"/>
      <c r="C78" s="58"/>
      <c r="D78" s="57"/>
      <c r="E78" s="62"/>
      <c r="F78" s="58"/>
      <c r="G78" s="58"/>
      <c r="H78" s="58"/>
      <c r="I78" s="58"/>
      <c r="J78" s="62"/>
      <c r="K78" s="62"/>
      <c r="L78" s="62"/>
      <c r="M78" s="58"/>
    </row>
    <row r="79" spans="1:13" ht="12.75" customHeight="1" x14ac:dyDescent="0.25">
      <c r="L79" s="62"/>
      <c r="M79" s="58"/>
    </row>
    <row r="80" spans="1:13" ht="12.75" customHeight="1" x14ac:dyDescent="0.3">
      <c r="F80" s="78" t="s">
        <v>36</v>
      </c>
      <c r="G80" s="78"/>
      <c r="H80" s="78"/>
      <c r="I80" s="78"/>
      <c r="J80" s="78"/>
      <c r="K80" s="79"/>
      <c r="L80" s="64"/>
      <c r="M80" s="70">
        <f>M59+M77</f>
        <v>75</v>
      </c>
    </row>
    <row r="81" spans="12:13" ht="12.75" customHeight="1" x14ac:dyDescent="0.25">
      <c r="L81" s="62"/>
      <c r="M81" s="58"/>
    </row>
  </sheetData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sqref="A1:XFD1048576"/>
    </sheetView>
  </sheetViews>
  <sheetFormatPr defaultColWidth="11.6328125" defaultRowHeight="12.75" customHeight="1" x14ac:dyDescent="0.25"/>
  <cols>
    <col min="1" max="1" width="10.08984375" style="65" customWidth="1"/>
    <col min="2" max="2" width="16.453125" style="65" bestFit="1" customWidth="1"/>
    <col min="3" max="3" width="1.453125" style="65" bestFit="1" customWidth="1"/>
    <col min="4" max="4" width="18.36328125" style="65" bestFit="1" customWidth="1"/>
    <col min="5" max="5" width="1.90625" style="65" customWidth="1"/>
    <col min="6" max="6" width="2.90625" style="65" customWidth="1"/>
    <col min="7" max="7" width="2" style="65" bestFit="1" customWidth="1"/>
    <col min="8" max="8" width="2.90625" style="65" customWidth="1"/>
    <col min="9" max="9" width="1.6328125" style="65" customWidth="1"/>
    <col min="10" max="10" width="7.6328125" style="65" customWidth="1"/>
    <col min="11" max="11" width="4.08984375" style="65" customWidth="1"/>
    <col min="12" max="12" width="1.6328125" style="56" customWidth="1"/>
    <col min="13" max="13" width="8.453125" style="56" bestFit="1" customWidth="1"/>
    <col min="14" max="16384" width="11.6328125" style="65"/>
  </cols>
  <sheetData>
    <row r="1" spans="1:13" s="56" customFormat="1" ht="3" customHeight="1" x14ac:dyDescent="0.25"/>
    <row r="2" spans="1:13" s="56" customFormat="1" ht="12.75" customHeight="1" x14ac:dyDescent="0.25">
      <c r="A2" s="57" t="s">
        <v>2</v>
      </c>
      <c r="B2" s="57"/>
      <c r="C2" s="58" t="s">
        <v>3</v>
      </c>
      <c r="D2" s="59"/>
      <c r="E2" s="60"/>
      <c r="F2" s="60"/>
      <c r="G2" s="60"/>
      <c r="H2" s="61"/>
      <c r="I2" s="58"/>
      <c r="J2" s="62"/>
      <c r="K2" s="62"/>
      <c r="L2" s="62"/>
      <c r="M2" s="58"/>
    </row>
    <row r="3" spans="1:13" s="56" customFormat="1" ht="3" customHeight="1" x14ac:dyDescent="0.25"/>
    <row r="4" spans="1:13" s="56" customFormat="1" ht="12.75" customHeight="1" x14ac:dyDescent="0.25">
      <c r="A4" s="57" t="s">
        <v>4</v>
      </c>
      <c r="B4" s="57"/>
      <c r="C4" s="58" t="s">
        <v>3</v>
      </c>
      <c r="D4" s="59"/>
      <c r="E4" s="60"/>
      <c r="F4" s="60"/>
      <c r="G4" s="60"/>
      <c r="H4" s="61"/>
      <c r="I4" s="58"/>
      <c r="J4" s="62"/>
      <c r="K4" s="62"/>
      <c r="L4" s="62"/>
      <c r="M4" s="58"/>
    </row>
    <row r="5" spans="1:13" s="56" customFormat="1" ht="3" customHeight="1" x14ac:dyDescent="0.25">
      <c r="A5" s="58"/>
      <c r="B5" s="58"/>
      <c r="C5" s="58"/>
      <c r="D5" s="58"/>
      <c r="E5" s="62"/>
      <c r="F5" s="58"/>
      <c r="G5" s="58"/>
      <c r="H5" s="58"/>
      <c r="I5" s="58"/>
      <c r="J5" s="62"/>
      <c r="K5" s="62"/>
      <c r="L5" s="62"/>
      <c r="M5" s="58"/>
    </row>
    <row r="6" spans="1:13" ht="12.75" customHeight="1" x14ac:dyDescent="0.3">
      <c r="A6" s="63" t="s">
        <v>5</v>
      </c>
      <c r="B6" s="63" t="s">
        <v>6</v>
      </c>
      <c r="C6" s="63"/>
      <c r="D6" s="63" t="s">
        <v>7</v>
      </c>
      <c r="E6" s="64"/>
      <c r="F6" s="63" t="s">
        <v>8</v>
      </c>
      <c r="G6" s="63"/>
      <c r="H6" s="63"/>
      <c r="I6" s="63"/>
      <c r="J6" s="63" t="s">
        <v>9</v>
      </c>
      <c r="K6" s="62"/>
      <c r="L6" s="63"/>
      <c r="M6" s="63" t="s">
        <v>1</v>
      </c>
    </row>
    <row r="7" spans="1:13" ht="3" customHeight="1" x14ac:dyDescent="0.25">
      <c r="A7" s="58"/>
      <c r="B7" s="58"/>
      <c r="C7" s="58"/>
      <c r="D7" s="58"/>
      <c r="E7" s="62"/>
      <c r="F7" s="58"/>
      <c r="G7" s="58"/>
      <c r="H7" s="58"/>
      <c r="I7" s="58"/>
      <c r="J7" s="58"/>
      <c r="K7" s="62"/>
      <c r="L7" s="62"/>
      <c r="M7" s="58"/>
    </row>
    <row r="8" spans="1:13" ht="12.75" customHeight="1" x14ac:dyDescent="0.25">
      <c r="A8" s="66">
        <v>42253</v>
      </c>
      <c r="B8" s="58" t="s">
        <v>46</v>
      </c>
      <c r="C8" s="58" t="s">
        <v>11</v>
      </c>
      <c r="D8" s="58" t="s">
        <v>47</v>
      </c>
      <c r="E8" s="62"/>
      <c r="F8" s="67"/>
      <c r="G8" s="58"/>
      <c r="H8" s="67"/>
      <c r="I8" s="58"/>
      <c r="J8" s="68"/>
      <c r="K8" s="62"/>
      <c r="L8" s="62"/>
      <c r="M8" s="68">
        <f>SUM(IF(AND(F8=Uitslagen!F3,H8=Uitslagen!H3),10,0),IF(J8=Uitslagen!J3,5,0))</f>
        <v>0</v>
      </c>
    </row>
    <row r="9" spans="1:13" ht="3" customHeight="1" x14ac:dyDescent="0.25">
      <c r="A9" s="85">
        <v>42260</v>
      </c>
      <c r="B9" s="58" t="s">
        <v>47</v>
      </c>
      <c r="C9" s="58" t="s">
        <v>11</v>
      </c>
      <c r="D9" s="58"/>
      <c r="E9" s="62"/>
      <c r="F9" s="58"/>
      <c r="G9" s="58"/>
      <c r="H9" s="58"/>
      <c r="I9" s="58"/>
      <c r="J9" s="68"/>
      <c r="K9" s="62"/>
      <c r="L9" s="62"/>
      <c r="M9" s="68"/>
    </row>
    <row r="10" spans="1:13" ht="12.75" customHeight="1" x14ac:dyDescent="0.25">
      <c r="A10" s="66">
        <v>42260</v>
      </c>
      <c r="B10" s="58" t="s">
        <v>47</v>
      </c>
      <c r="C10" s="58" t="s">
        <v>11</v>
      </c>
      <c r="D10" s="58" t="s">
        <v>48</v>
      </c>
      <c r="E10" s="62"/>
      <c r="F10" s="67"/>
      <c r="G10" s="58"/>
      <c r="H10" s="67"/>
      <c r="I10" s="58"/>
      <c r="J10" s="68"/>
      <c r="K10" s="62"/>
      <c r="L10" s="62"/>
      <c r="M10" s="68">
        <f>SUM(IF(AND(F10=Uitslagen!F5,H10=Uitslagen!H5),10,0),IF(J10=Uitslagen!J5,5,0))</f>
        <v>0</v>
      </c>
    </row>
    <row r="11" spans="1:13" ht="3" customHeight="1" x14ac:dyDescent="0.25">
      <c r="A11" s="58"/>
      <c r="B11" s="58"/>
      <c r="C11" s="58" t="s">
        <v>11</v>
      </c>
      <c r="D11" s="58"/>
      <c r="E11" s="62"/>
      <c r="F11" s="58"/>
      <c r="G11" s="58"/>
      <c r="H11" s="58"/>
      <c r="I11" s="58"/>
      <c r="J11" s="68"/>
      <c r="K11" s="62"/>
      <c r="L11" s="62"/>
      <c r="M11" s="68"/>
    </row>
    <row r="12" spans="1:13" ht="12.75" customHeight="1" x14ac:dyDescent="0.25">
      <c r="A12" s="66">
        <v>42267</v>
      </c>
      <c r="B12" s="58" t="s">
        <v>49</v>
      </c>
      <c r="C12" s="58" t="s">
        <v>11</v>
      </c>
      <c r="D12" s="58" t="s">
        <v>47</v>
      </c>
      <c r="E12" s="62"/>
      <c r="F12" s="67"/>
      <c r="G12" s="58"/>
      <c r="H12" s="67"/>
      <c r="I12" s="58"/>
      <c r="J12" s="68"/>
      <c r="K12" s="62"/>
      <c r="L12" s="62"/>
      <c r="M12" s="68">
        <f>SUM(IF(AND(F12=Uitslagen!F7,H12=Uitslagen!H7),10,0),IF(J12=Uitslagen!J7,5,0))</f>
        <v>0</v>
      </c>
    </row>
    <row r="13" spans="1:13" ht="3" customHeight="1" x14ac:dyDescent="0.25">
      <c r="A13" s="58"/>
      <c r="B13" s="58"/>
      <c r="C13" s="58" t="s">
        <v>11</v>
      </c>
      <c r="D13" s="58"/>
      <c r="E13" s="62"/>
      <c r="F13" s="58"/>
      <c r="G13" s="58"/>
      <c r="H13" s="58"/>
      <c r="I13" s="58"/>
      <c r="J13" s="68"/>
      <c r="K13" s="62"/>
      <c r="L13" s="62"/>
      <c r="M13" s="68"/>
    </row>
    <row r="14" spans="1:13" ht="12.75" customHeight="1" x14ac:dyDescent="0.25">
      <c r="A14" s="66">
        <v>42274</v>
      </c>
      <c r="B14" s="58" t="s">
        <v>47</v>
      </c>
      <c r="C14" s="58" t="s">
        <v>11</v>
      </c>
      <c r="D14" s="58" t="s">
        <v>17</v>
      </c>
      <c r="E14" s="62"/>
      <c r="F14" s="67"/>
      <c r="G14" s="58"/>
      <c r="H14" s="67"/>
      <c r="I14" s="58"/>
      <c r="J14" s="68"/>
      <c r="K14" s="62"/>
      <c r="L14" s="62"/>
      <c r="M14" s="68">
        <f>SUM(IF(AND(F14=Uitslagen!F9,H14=Uitslagen!H9),10,0),IF(J14=Uitslagen!J9,5,0))</f>
        <v>0</v>
      </c>
    </row>
    <row r="15" spans="1:13" ht="3" customHeight="1" x14ac:dyDescent="0.25">
      <c r="A15" s="58"/>
      <c r="B15" s="58"/>
      <c r="C15" s="58" t="s">
        <v>11</v>
      </c>
      <c r="D15" s="58"/>
      <c r="E15" s="62"/>
      <c r="F15" s="58"/>
      <c r="G15" s="58"/>
      <c r="H15" s="58"/>
      <c r="I15" s="58"/>
      <c r="J15" s="68"/>
      <c r="K15" s="62"/>
      <c r="L15" s="62"/>
      <c r="M15" s="68"/>
    </row>
    <row r="16" spans="1:13" ht="12.75" customHeight="1" x14ac:dyDescent="0.25">
      <c r="A16" s="66">
        <v>42281</v>
      </c>
      <c r="B16" s="58" t="s">
        <v>50</v>
      </c>
      <c r="C16" s="58" t="s">
        <v>11</v>
      </c>
      <c r="D16" s="58" t="s">
        <v>47</v>
      </c>
      <c r="E16" s="62"/>
      <c r="F16" s="67"/>
      <c r="G16" s="58"/>
      <c r="H16" s="67"/>
      <c r="I16" s="58"/>
      <c r="J16" s="68"/>
      <c r="K16" s="62"/>
      <c r="L16" s="62"/>
      <c r="M16" s="68">
        <f>SUM(IF(AND(F16=Uitslagen!F11,H16=Uitslagen!H11),10,0),IF(J16=Uitslagen!J11,5,0))</f>
        <v>0</v>
      </c>
    </row>
    <row r="17" spans="1:13" ht="3" customHeight="1" x14ac:dyDescent="0.25">
      <c r="A17" s="58"/>
      <c r="B17" s="58"/>
      <c r="C17" s="58" t="s">
        <v>11</v>
      </c>
      <c r="D17" s="58"/>
      <c r="E17" s="62"/>
      <c r="F17" s="58"/>
      <c r="G17" s="58"/>
      <c r="H17" s="58"/>
      <c r="I17" s="58"/>
      <c r="J17" s="68"/>
      <c r="K17" s="62"/>
      <c r="L17" s="62"/>
      <c r="M17" s="68"/>
    </row>
    <row r="18" spans="1:13" ht="12.75" customHeight="1" x14ac:dyDescent="0.25">
      <c r="A18" s="66">
        <v>42288</v>
      </c>
      <c r="B18" s="58" t="s">
        <v>51</v>
      </c>
      <c r="C18" s="58" t="s">
        <v>11</v>
      </c>
      <c r="D18" s="58" t="s">
        <v>52</v>
      </c>
      <c r="E18" s="62"/>
      <c r="F18" s="67"/>
      <c r="G18" s="58"/>
      <c r="H18" s="67"/>
      <c r="I18" s="58"/>
      <c r="J18" s="68"/>
      <c r="K18" s="62"/>
      <c r="L18" s="62"/>
      <c r="M18" s="68">
        <f>SUM(IF(AND(F18=Uitslagen!F13,H18=Uitslagen!H13),10,0),IF(J18=Uitslagen!J13,5,0))</f>
        <v>0</v>
      </c>
    </row>
    <row r="19" spans="1:13" ht="3" customHeight="1" x14ac:dyDescent="0.25">
      <c r="A19" s="58"/>
      <c r="B19" s="58"/>
      <c r="C19" s="58" t="s">
        <v>11</v>
      </c>
      <c r="D19" s="58"/>
      <c r="E19" s="62"/>
      <c r="F19" s="58"/>
      <c r="G19" s="58"/>
      <c r="H19" s="58"/>
      <c r="I19" s="58"/>
      <c r="J19" s="68"/>
      <c r="K19" s="62"/>
      <c r="L19" s="62"/>
      <c r="M19" s="68"/>
    </row>
    <row r="20" spans="1:13" ht="12.75" customHeight="1" x14ac:dyDescent="0.25">
      <c r="A20" s="66">
        <v>42295</v>
      </c>
      <c r="B20" s="58" t="s">
        <v>47</v>
      </c>
      <c r="C20" s="58" t="s">
        <v>11</v>
      </c>
      <c r="D20" s="58" t="s">
        <v>53</v>
      </c>
      <c r="E20" s="62"/>
      <c r="F20" s="67"/>
      <c r="G20" s="58"/>
      <c r="H20" s="67"/>
      <c r="I20" s="58"/>
      <c r="J20" s="68"/>
      <c r="K20" s="62"/>
      <c r="L20" s="62"/>
      <c r="M20" s="68">
        <f>SUM(IF(AND(F20=Uitslagen!F15,H20=Uitslagen!H15),10,0),IF(J20=Uitslagen!J15,5,0))</f>
        <v>0</v>
      </c>
    </row>
    <row r="21" spans="1:13" ht="3" customHeight="1" x14ac:dyDescent="0.25">
      <c r="A21" s="58"/>
      <c r="B21" s="58"/>
      <c r="C21" s="58" t="s">
        <v>11</v>
      </c>
      <c r="D21" s="58"/>
      <c r="E21" s="62"/>
      <c r="F21" s="58"/>
      <c r="G21" s="58"/>
      <c r="H21" s="58"/>
      <c r="I21" s="58"/>
      <c r="J21" s="68"/>
      <c r="K21" s="62"/>
      <c r="L21" s="62"/>
      <c r="M21" s="68"/>
    </row>
    <row r="22" spans="1:13" ht="12.75" customHeight="1" x14ac:dyDescent="0.25">
      <c r="A22" s="66">
        <v>42309</v>
      </c>
      <c r="B22" s="58" t="s">
        <v>54</v>
      </c>
      <c r="C22" s="58" t="s">
        <v>11</v>
      </c>
      <c r="D22" s="58" t="s">
        <v>47</v>
      </c>
      <c r="E22" s="62"/>
      <c r="F22" s="67"/>
      <c r="G22" s="58"/>
      <c r="H22" s="67"/>
      <c r="I22" s="58"/>
      <c r="J22" s="68"/>
      <c r="K22" s="62"/>
      <c r="L22" s="62"/>
      <c r="M22" s="68">
        <f>SUM(IF(AND(F22=Uitslagen!F17,H22=Uitslagen!H17),10,0),IF(J22=Uitslagen!J17,5,0))</f>
        <v>0</v>
      </c>
    </row>
    <row r="23" spans="1:13" ht="3" customHeight="1" x14ac:dyDescent="0.25">
      <c r="A23" s="58"/>
      <c r="B23" s="58"/>
      <c r="C23" s="58" t="s">
        <v>11</v>
      </c>
      <c r="D23" s="58"/>
      <c r="E23" s="62"/>
      <c r="F23" s="58"/>
      <c r="G23" s="58"/>
      <c r="H23" s="58"/>
      <c r="I23" s="58"/>
      <c r="J23" s="68"/>
      <c r="K23" s="62"/>
      <c r="L23" s="62"/>
      <c r="M23" s="68"/>
    </row>
    <row r="24" spans="1:13" ht="12.75" customHeight="1" x14ac:dyDescent="0.25">
      <c r="A24" s="66">
        <v>42316</v>
      </c>
      <c r="B24" s="58" t="s">
        <v>47</v>
      </c>
      <c r="C24" s="58" t="s">
        <v>11</v>
      </c>
      <c r="D24" s="58" t="s">
        <v>55</v>
      </c>
      <c r="E24" s="62"/>
      <c r="F24" s="67"/>
      <c r="G24" s="58"/>
      <c r="H24" s="67"/>
      <c r="I24" s="58"/>
      <c r="J24" s="68"/>
      <c r="K24" s="62"/>
      <c r="L24" s="62"/>
      <c r="M24" s="68">
        <f>SUM(IF(AND(F24=Uitslagen!F19,H24=Uitslagen!H19),10,0),IF(J24=Uitslagen!J19,5,0))</f>
        <v>0</v>
      </c>
    </row>
    <row r="25" spans="1:13" ht="3" customHeight="1" x14ac:dyDescent="0.25">
      <c r="A25" s="58"/>
      <c r="B25" s="58"/>
      <c r="C25" s="58" t="s">
        <v>11</v>
      </c>
      <c r="D25" s="58"/>
      <c r="E25" s="62"/>
      <c r="F25" s="58"/>
      <c r="G25" s="58"/>
      <c r="H25" s="58"/>
      <c r="I25" s="58"/>
      <c r="J25" s="68"/>
      <c r="K25" s="62"/>
      <c r="L25" s="62"/>
      <c r="M25" s="68"/>
    </row>
    <row r="26" spans="1:13" ht="12.75" customHeight="1" x14ac:dyDescent="0.25">
      <c r="A26" s="66">
        <v>42323</v>
      </c>
      <c r="B26" s="58" t="s">
        <v>14</v>
      </c>
      <c r="C26" s="58" t="s">
        <v>11</v>
      </c>
      <c r="D26" s="58" t="s">
        <v>47</v>
      </c>
      <c r="E26" s="62"/>
      <c r="F26" s="67"/>
      <c r="G26" s="58"/>
      <c r="H26" s="67"/>
      <c r="I26" s="58"/>
      <c r="J26" s="68"/>
      <c r="K26" s="62"/>
      <c r="L26" s="62"/>
      <c r="M26" s="68">
        <f>SUM(IF(AND(F26=Uitslagen!F21,H26=Uitslagen!H21),10,0),IF(J26=Uitslagen!J21,5,0))</f>
        <v>0</v>
      </c>
    </row>
    <row r="27" spans="1:13" ht="3" customHeight="1" x14ac:dyDescent="0.25">
      <c r="A27" s="58"/>
      <c r="B27" s="58"/>
      <c r="C27" s="58" t="s">
        <v>11</v>
      </c>
      <c r="D27" s="58"/>
      <c r="E27" s="62"/>
      <c r="F27" s="58"/>
      <c r="G27" s="58"/>
      <c r="H27" s="58"/>
      <c r="I27" s="58"/>
      <c r="J27" s="68"/>
      <c r="K27" s="62"/>
      <c r="L27" s="62"/>
      <c r="M27" s="68"/>
    </row>
    <row r="28" spans="1:13" ht="12.75" customHeight="1" x14ac:dyDescent="0.25">
      <c r="A28" s="66">
        <v>42337</v>
      </c>
      <c r="B28" s="58" t="s">
        <v>47</v>
      </c>
      <c r="C28" s="58" t="s">
        <v>11</v>
      </c>
      <c r="D28" s="58" t="s">
        <v>15</v>
      </c>
      <c r="E28" s="62"/>
      <c r="F28" s="67"/>
      <c r="G28" s="58"/>
      <c r="H28" s="67"/>
      <c r="I28" s="58"/>
      <c r="J28" s="68"/>
      <c r="K28" s="62"/>
      <c r="L28" s="62"/>
      <c r="M28" s="68">
        <f>SUM(IF(AND(F28=Uitslagen!F23,H28=Uitslagen!H23),10,0),IF(J28=Uitslagen!J23,5,0))</f>
        <v>0</v>
      </c>
    </row>
    <row r="29" spans="1:13" ht="3" customHeight="1" x14ac:dyDescent="0.25">
      <c r="A29" s="58"/>
      <c r="B29" s="58"/>
      <c r="C29" s="58" t="s">
        <v>11</v>
      </c>
      <c r="D29" s="58"/>
      <c r="E29" s="62"/>
      <c r="F29" s="58"/>
      <c r="G29" s="58"/>
      <c r="H29" s="58"/>
      <c r="I29" s="58"/>
      <c r="J29" s="68"/>
      <c r="K29" s="62"/>
      <c r="L29" s="62"/>
      <c r="M29" s="68"/>
    </row>
    <row r="30" spans="1:13" ht="12.75" customHeight="1" x14ac:dyDescent="0.25">
      <c r="A30" s="66">
        <v>42344</v>
      </c>
      <c r="B30" s="58" t="s">
        <v>56</v>
      </c>
      <c r="C30" s="58" t="s">
        <v>11</v>
      </c>
      <c r="D30" s="58" t="s">
        <v>47</v>
      </c>
      <c r="E30" s="62"/>
      <c r="F30" s="67"/>
      <c r="G30" s="58"/>
      <c r="H30" s="67"/>
      <c r="I30" s="58"/>
      <c r="J30" s="68"/>
      <c r="K30" s="62"/>
      <c r="L30" s="62"/>
      <c r="M30" s="68">
        <f>SUM(IF(AND(F30=Uitslagen!F25,H30=Uitslagen!H25),10,0),IF(J30=Uitslagen!J25,5,0))</f>
        <v>0</v>
      </c>
    </row>
    <row r="31" spans="1:13" ht="3" customHeight="1" x14ac:dyDescent="0.25">
      <c r="A31" s="58"/>
      <c r="B31" s="58"/>
      <c r="C31" s="58" t="s">
        <v>11</v>
      </c>
      <c r="D31" s="58"/>
      <c r="E31" s="62"/>
      <c r="F31" s="58"/>
      <c r="G31" s="58"/>
      <c r="H31" s="58"/>
      <c r="I31" s="58"/>
      <c r="J31" s="68"/>
      <c r="K31" s="62"/>
      <c r="L31" s="62"/>
      <c r="M31" s="68"/>
    </row>
    <row r="32" spans="1:13" ht="12.75" customHeight="1" x14ac:dyDescent="0.25">
      <c r="A32" s="66">
        <v>42351</v>
      </c>
      <c r="B32" s="58" t="s">
        <v>47</v>
      </c>
      <c r="C32" s="58" t="s">
        <v>11</v>
      </c>
      <c r="D32" s="58" t="s">
        <v>16</v>
      </c>
      <c r="E32" s="62"/>
      <c r="F32" s="67"/>
      <c r="G32" s="58"/>
      <c r="H32" s="67"/>
      <c r="I32" s="58"/>
      <c r="J32" s="68"/>
      <c r="K32" s="62"/>
      <c r="L32" s="62"/>
      <c r="M32" s="68">
        <f>SUM(IF(AND(F32=Uitslagen!F27,H32=Uitslagen!H27),10,0),IF(J32=Uitslagen!J27,5,0))</f>
        <v>0</v>
      </c>
    </row>
    <row r="33" spans="1:13" ht="3" customHeight="1" x14ac:dyDescent="0.25">
      <c r="A33" s="58"/>
      <c r="B33" s="58"/>
      <c r="C33" s="58" t="s">
        <v>11</v>
      </c>
      <c r="D33" s="58"/>
      <c r="E33" s="62"/>
      <c r="F33" s="58"/>
      <c r="G33" s="58"/>
      <c r="H33" s="58"/>
      <c r="I33" s="58"/>
      <c r="J33" s="68"/>
      <c r="K33" s="62"/>
      <c r="L33" s="62"/>
      <c r="M33" s="68"/>
    </row>
    <row r="34" spans="1:13" ht="12.75" customHeight="1" x14ac:dyDescent="0.25">
      <c r="A34" s="66">
        <v>42393</v>
      </c>
      <c r="B34" s="58" t="s">
        <v>48</v>
      </c>
      <c r="C34" s="58" t="s">
        <v>11</v>
      </c>
      <c r="D34" s="58" t="s">
        <v>47</v>
      </c>
      <c r="E34" s="62"/>
      <c r="F34" s="67"/>
      <c r="G34" s="58"/>
      <c r="H34" s="67"/>
      <c r="I34" s="58"/>
      <c r="J34" s="68"/>
      <c r="K34" s="62"/>
      <c r="L34" s="62"/>
      <c r="M34" s="68">
        <f>SUM(IF(AND(F34=Uitslagen!F29,H34=Uitslagen!H29),10,0),IF(J34=Uitslagen!J29,5,0))</f>
        <v>0</v>
      </c>
    </row>
    <row r="35" spans="1:13" ht="3" customHeight="1" x14ac:dyDescent="0.25">
      <c r="A35" s="58"/>
      <c r="B35" s="58"/>
      <c r="C35" s="58" t="s">
        <v>11</v>
      </c>
      <c r="D35" s="58"/>
      <c r="E35" s="62"/>
      <c r="F35" s="58"/>
      <c r="G35" s="58"/>
      <c r="H35" s="58"/>
      <c r="I35" s="58"/>
      <c r="J35" s="68"/>
      <c r="K35" s="62"/>
      <c r="L35" s="62"/>
      <c r="M35" s="68"/>
    </row>
    <row r="36" spans="1:13" ht="12.75" customHeight="1" x14ac:dyDescent="0.25">
      <c r="A36" s="66">
        <v>42400</v>
      </c>
      <c r="B36" s="58" t="s">
        <v>47</v>
      </c>
      <c r="C36" s="58" t="s">
        <v>11</v>
      </c>
      <c r="D36" s="58" t="s">
        <v>49</v>
      </c>
      <c r="E36" s="62"/>
      <c r="F36" s="67"/>
      <c r="G36" s="58"/>
      <c r="H36" s="67"/>
      <c r="I36" s="58"/>
      <c r="J36" s="68"/>
      <c r="K36" s="62"/>
      <c r="L36" s="62"/>
      <c r="M36" s="68">
        <f>SUM(IF(AND(F36=Uitslagen!F31,H36=Uitslagen!H31),10,0),IF(J36=Uitslagen!J31,5,0))</f>
        <v>0</v>
      </c>
    </row>
    <row r="37" spans="1:13" ht="3" customHeight="1" x14ac:dyDescent="0.25">
      <c r="A37" s="58"/>
      <c r="B37" s="58"/>
      <c r="C37" s="58" t="s">
        <v>11</v>
      </c>
      <c r="D37" s="58"/>
      <c r="E37" s="62"/>
      <c r="F37" s="58"/>
      <c r="G37" s="58"/>
      <c r="H37" s="58"/>
      <c r="I37" s="58"/>
      <c r="J37" s="68"/>
      <c r="K37" s="62"/>
      <c r="L37" s="62"/>
      <c r="M37" s="68"/>
    </row>
    <row r="38" spans="1:13" ht="12.75" customHeight="1" x14ac:dyDescent="0.25">
      <c r="A38" s="66">
        <v>42414</v>
      </c>
      <c r="B38" s="58" t="s">
        <v>17</v>
      </c>
      <c r="C38" s="58" t="s">
        <v>11</v>
      </c>
      <c r="D38" s="58" t="s">
        <v>47</v>
      </c>
      <c r="E38" s="62"/>
      <c r="F38" s="67"/>
      <c r="G38" s="58"/>
      <c r="H38" s="67"/>
      <c r="I38" s="58"/>
      <c r="J38" s="68"/>
      <c r="K38" s="62"/>
      <c r="L38" s="62"/>
      <c r="M38" s="68">
        <f>SUM(IF(AND(F38=Uitslagen!F33,H38=Uitslagen!H33),10,0),IF(J38=Uitslagen!J33,5,0))</f>
        <v>15</v>
      </c>
    </row>
    <row r="39" spans="1:13" ht="3" customHeight="1" x14ac:dyDescent="0.25">
      <c r="A39" s="58"/>
      <c r="B39" s="58"/>
      <c r="C39" s="58" t="s">
        <v>11</v>
      </c>
      <c r="D39" s="58"/>
      <c r="E39" s="62"/>
      <c r="F39" s="58"/>
      <c r="G39" s="58"/>
      <c r="H39" s="58"/>
      <c r="I39" s="58"/>
      <c r="J39" s="68"/>
      <c r="K39" s="62"/>
      <c r="L39" s="62"/>
      <c r="M39" s="68"/>
    </row>
    <row r="40" spans="1:13" ht="12.75" customHeight="1" x14ac:dyDescent="0.25">
      <c r="A40" s="66">
        <v>42421</v>
      </c>
      <c r="B40" s="58" t="s">
        <v>47</v>
      </c>
      <c r="C40" s="58" t="s">
        <v>11</v>
      </c>
      <c r="D40" s="58" t="s">
        <v>50</v>
      </c>
      <c r="E40" s="62"/>
      <c r="F40" s="67"/>
      <c r="G40" s="58"/>
      <c r="H40" s="67"/>
      <c r="I40" s="58"/>
      <c r="J40" s="68"/>
      <c r="K40" s="62"/>
      <c r="L40" s="62"/>
      <c r="M40" s="68">
        <f>SUM(IF(AND(F40=Uitslagen!F35,H40=Uitslagen!H35),10,0),IF(J40=Uitslagen!J35,5,0))</f>
        <v>0</v>
      </c>
    </row>
    <row r="41" spans="1:13" ht="3" customHeight="1" x14ac:dyDescent="0.25">
      <c r="A41" s="58"/>
      <c r="B41" s="58"/>
      <c r="C41" s="58" t="s">
        <v>11</v>
      </c>
      <c r="D41" s="58"/>
      <c r="E41" s="62"/>
      <c r="F41" s="58"/>
      <c r="G41" s="58"/>
      <c r="H41" s="58"/>
      <c r="I41" s="58"/>
      <c r="J41" s="68"/>
      <c r="K41" s="62"/>
      <c r="L41" s="62"/>
      <c r="M41" s="68"/>
    </row>
    <row r="42" spans="1:13" ht="12.75" customHeight="1" x14ac:dyDescent="0.25">
      <c r="A42" s="66">
        <v>42435</v>
      </c>
      <c r="B42" s="58" t="s">
        <v>52</v>
      </c>
      <c r="C42" s="58" t="s">
        <v>11</v>
      </c>
      <c r="D42" s="58" t="s">
        <v>47</v>
      </c>
      <c r="E42" s="62"/>
      <c r="F42" s="67"/>
      <c r="G42" s="58"/>
      <c r="H42" s="67"/>
      <c r="I42" s="58"/>
      <c r="J42" s="68"/>
      <c r="K42" s="62"/>
      <c r="L42" s="62"/>
      <c r="M42" s="68">
        <f>SUM(IF(AND(F42=Uitslagen!F37,H42=Uitslagen!H37),10,0),IF(J42=Uitslagen!J37,5,0))</f>
        <v>0</v>
      </c>
    </row>
    <row r="43" spans="1:13" ht="3" customHeight="1" x14ac:dyDescent="0.25">
      <c r="A43" s="58"/>
      <c r="B43" s="58"/>
      <c r="C43" s="58" t="s">
        <v>11</v>
      </c>
      <c r="D43" s="58"/>
      <c r="E43" s="62"/>
      <c r="F43" s="58"/>
      <c r="G43" s="58"/>
      <c r="H43" s="58"/>
      <c r="I43" s="58"/>
      <c r="J43" s="68"/>
      <c r="K43" s="62"/>
      <c r="L43" s="62"/>
      <c r="M43" s="68"/>
    </row>
    <row r="44" spans="1:13" ht="12.75" customHeight="1" x14ac:dyDescent="0.25">
      <c r="A44" s="66">
        <v>42442</v>
      </c>
      <c r="B44" s="58" t="s">
        <v>53</v>
      </c>
      <c r="C44" s="58" t="s">
        <v>11</v>
      </c>
      <c r="D44" s="58" t="s">
        <v>47</v>
      </c>
      <c r="E44" s="62"/>
      <c r="F44" s="67"/>
      <c r="G44" s="58"/>
      <c r="H44" s="67"/>
      <c r="I44" s="58"/>
      <c r="J44" s="68"/>
      <c r="K44" s="62"/>
      <c r="L44" s="62"/>
      <c r="M44" s="68">
        <f>SUM(IF(AND(F44=Uitslagen!F39,H44=Uitslagen!H39),10,0),IF(J44=Uitslagen!J39,5,0))</f>
        <v>15</v>
      </c>
    </row>
    <row r="45" spans="1:13" ht="3" customHeight="1" x14ac:dyDescent="0.25">
      <c r="A45" s="58"/>
      <c r="B45" s="58"/>
      <c r="C45" s="58" t="s">
        <v>11</v>
      </c>
      <c r="D45" s="58"/>
      <c r="E45" s="62"/>
      <c r="F45" s="58"/>
      <c r="G45" s="58"/>
      <c r="H45" s="58"/>
      <c r="I45" s="58"/>
      <c r="J45" s="68"/>
      <c r="K45" s="62"/>
      <c r="L45" s="62"/>
      <c r="M45" s="68"/>
    </row>
    <row r="46" spans="1:13" ht="12.75" customHeight="1" x14ac:dyDescent="0.25">
      <c r="A46" s="66">
        <v>42449</v>
      </c>
      <c r="B46" s="58" t="s">
        <v>47</v>
      </c>
      <c r="C46" s="58" t="s">
        <v>11</v>
      </c>
      <c r="D46" s="58" t="s">
        <v>54</v>
      </c>
      <c r="E46" s="62"/>
      <c r="F46" s="67"/>
      <c r="G46" s="58"/>
      <c r="H46" s="67"/>
      <c r="I46" s="58"/>
      <c r="J46" s="68"/>
      <c r="K46" s="62"/>
      <c r="L46" s="62"/>
      <c r="M46" s="68">
        <f>SUM(IF(AND(F46=Uitslagen!F41,H46=Uitslagen!H41),10,0),IF(J46=Uitslagen!J41,5,0))</f>
        <v>15</v>
      </c>
    </row>
    <row r="47" spans="1:13" ht="3" customHeight="1" x14ac:dyDescent="0.25">
      <c r="A47" s="58"/>
      <c r="B47" s="58"/>
      <c r="C47" s="58" t="s">
        <v>11</v>
      </c>
      <c r="D47" s="58"/>
      <c r="E47" s="62"/>
      <c r="F47" s="58"/>
      <c r="G47" s="58"/>
      <c r="H47" s="58"/>
      <c r="I47" s="58"/>
      <c r="J47" s="68"/>
      <c r="K47" s="62"/>
      <c r="L47" s="62"/>
      <c r="M47" s="68"/>
    </row>
    <row r="48" spans="1:13" ht="12.75" customHeight="1" x14ac:dyDescent="0.25">
      <c r="A48" s="66">
        <v>42463</v>
      </c>
      <c r="B48" s="58" t="s">
        <v>55</v>
      </c>
      <c r="C48" s="58" t="s">
        <v>11</v>
      </c>
      <c r="D48" s="58" t="s">
        <v>47</v>
      </c>
      <c r="E48" s="62"/>
      <c r="F48" s="67"/>
      <c r="G48" s="58"/>
      <c r="H48" s="67"/>
      <c r="I48" s="58"/>
      <c r="J48" s="68"/>
      <c r="K48" s="62"/>
      <c r="L48" s="62"/>
      <c r="M48" s="68">
        <f>SUM(IF(AND(F48=Uitslagen!F43,H48=Uitslagen!H43),10,0),IF(J48=Uitslagen!J43,5,0))</f>
        <v>15</v>
      </c>
    </row>
    <row r="49" spans="1:13" ht="3" customHeight="1" x14ac:dyDescent="0.25">
      <c r="A49" s="58"/>
      <c r="B49" s="58"/>
      <c r="C49" s="58" t="s">
        <v>11</v>
      </c>
      <c r="D49" s="58"/>
      <c r="E49" s="62"/>
      <c r="F49" s="58"/>
      <c r="G49" s="58"/>
      <c r="H49" s="58"/>
      <c r="I49" s="58"/>
      <c r="J49" s="68"/>
      <c r="K49" s="62"/>
      <c r="L49" s="62"/>
      <c r="M49" s="68"/>
    </row>
    <row r="50" spans="1:13" ht="12.75" customHeight="1" x14ac:dyDescent="0.25">
      <c r="A50" s="66">
        <v>42470</v>
      </c>
      <c r="B50" s="58" t="s">
        <v>47</v>
      </c>
      <c r="C50" s="58" t="s">
        <v>11</v>
      </c>
      <c r="D50" s="58" t="s">
        <v>14</v>
      </c>
      <c r="E50" s="62"/>
      <c r="F50" s="67"/>
      <c r="G50" s="58"/>
      <c r="H50" s="67"/>
      <c r="I50" s="58"/>
      <c r="J50" s="68"/>
      <c r="K50" s="62"/>
      <c r="L50" s="62"/>
      <c r="M50" s="68">
        <f>SUM(IF(AND(F50=Uitslagen!F45,H50=Uitslagen!H45),10,0),IF(J50=Uitslagen!J45,5,0))</f>
        <v>15</v>
      </c>
    </row>
    <row r="51" spans="1:13" s="56" customFormat="1" ht="3" customHeight="1" x14ac:dyDescent="0.25">
      <c r="A51" s="58"/>
      <c r="B51" s="58"/>
      <c r="C51" s="58" t="s">
        <v>11</v>
      </c>
      <c r="D51" s="58"/>
      <c r="E51" s="62"/>
      <c r="F51" s="58"/>
      <c r="G51" s="58"/>
      <c r="H51" s="58"/>
      <c r="I51" s="58"/>
      <c r="J51" s="62"/>
      <c r="K51" s="62"/>
      <c r="L51" s="62"/>
      <c r="M51" s="68"/>
    </row>
    <row r="52" spans="1:13" ht="12.75" customHeight="1" x14ac:dyDescent="0.25">
      <c r="A52" s="66">
        <v>42484</v>
      </c>
      <c r="B52" s="58" t="s">
        <v>16</v>
      </c>
      <c r="C52" s="58" t="s">
        <v>11</v>
      </c>
      <c r="D52" s="58" t="s">
        <v>47</v>
      </c>
      <c r="E52" s="62"/>
      <c r="F52" s="67"/>
      <c r="G52" s="58"/>
      <c r="H52" s="67"/>
      <c r="I52" s="58"/>
      <c r="J52" s="68"/>
      <c r="K52" s="62"/>
      <c r="L52" s="62"/>
      <c r="M52" s="68">
        <f>SUM(IF(AND(F52=Uitslagen!F47,H52=Uitslagen!H47),10,0),IF(J52=Uitslagen!J47,5,0))</f>
        <v>15</v>
      </c>
    </row>
    <row r="53" spans="1:13" ht="3" customHeight="1" x14ac:dyDescent="0.25">
      <c r="A53" s="58"/>
      <c r="B53" s="58"/>
      <c r="C53" s="58" t="s">
        <v>11</v>
      </c>
      <c r="D53" s="58"/>
      <c r="E53" s="62"/>
      <c r="F53" s="58"/>
      <c r="G53" s="58"/>
      <c r="H53" s="58"/>
      <c r="I53" s="58"/>
      <c r="J53" s="68"/>
      <c r="K53" s="62"/>
      <c r="L53" s="62"/>
      <c r="M53" s="68"/>
    </row>
    <row r="54" spans="1:13" ht="12.75" customHeight="1" x14ac:dyDescent="0.25">
      <c r="A54" s="66">
        <v>42491</v>
      </c>
      <c r="B54" s="58" t="s">
        <v>47</v>
      </c>
      <c r="C54" s="58" t="s">
        <v>11</v>
      </c>
      <c r="D54" s="58" t="s">
        <v>46</v>
      </c>
      <c r="E54" s="62"/>
      <c r="F54" s="67"/>
      <c r="G54" s="58"/>
      <c r="H54" s="67"/>
      <c r="I54" s="58"/>
      <c r="J54" s="68"/>
      <c r="K54" s="62"/>
      <c r="L54" s="62"/>
      <c r="M54" s="68">
        <f>SUM(IF(AND(F54=Uitslagen!F49,H54=Uitslagen!H49),10,0),IF(J54=Uitslagen!J49,5,0))</f>
        <v>15</v>
      </c>
    </row>
    <row r="55" spans="1:13" ht="3" customHeight="1" x14ac:dyDescent="0.25">
      <c r="A55" s="58"/>
      <c r="B55" s="58"/>
      <c r="C55" s="58" t="s">
        <v>11</v>
      </c>
      <c r="D55" s="58" t="s">
        <v>56</v>
      </c>
      <c r="E55" s="62"/>
      <c r="F55" s="58"/>
      <c r="G55" s="58"/>
      <c r="H55" s="58"/>
      <c r="I55" s="58"/>
      <c r="J55" s="68"/>
      <c r="K55" s="62"/>
      <c r="L55" s="62"/>
      <c r="M55" s="68"/>
    </row>
    <row r="56" spans="1:13" ht="12.75" customHeight="1" x14ac:dyDescent="0.25">
      <c r="A56" s="66">
        <v>42498</v>
      </c>
      <c r="B56" s="58" t="s">
        <v>47</v>
      </c>
      <c r="C56" s="58" t="s">
        <v>11</v>
      </c>
      <c r="D56" s="58" t="s">
        <v>56</v>
      </c>
      <c r="E56" s="62"/>
      <c r="F56" s="67"/>
      <c r="G56" s="58"/>
      <c r="H56" s="67"/>
      <c r="I56" s="58"/>
      <c r="J56" s="68"/>
      <c r="K56" s="62"/>
      <c r="L56" s="62"/>
      <c r="M56" s="68">
        <f>SUM(IF(AND(F56=Uitslagen!F51,H56=Uitslagen!H51),10,0),IF(J56=Uitslagen!J51,5,0))</f>
        <v>15</v>
      </c>
    </row>
    <row r="57" spans="1:13" ht="3" customHeight="1" x14ac:dyDescent="0.25">
      <c r="A57" s="58"/>
      <c r="B57" s="58"/>
      <c r="C57" s="58" t="s">
        <v>11</v>
      </c>
      <c r="D57" s="58"/>
      <c r="E57" s="62"/>
      <c r="F57" s="58"/>
      <c r="G57" s="58"/>
      <c r="H57" s="58"/>
      <c r="I57" s="58"/>
      <c r="J57" s="68"/>
      <c r="K57" s="62"/>
      <c r="L57" s="62"/>
      <c r="M57" s="68"/>
    </row>
    <row r="58" spans="1:13" ht="12.75" customHeight="1" x14ac:dyDescent="0.25">
      <c r="A58" s="66">
        <v>42506</v>
      </c>
      <c r="B58" s="58" t="s">
        <v>15</v>
      </c>
      <c r="C58" s="58" t="s">
        <v>11</v>
      </c>
      <c r="D58" s="58" t="s">
        <v>47</v>
      </c>
      <c r="E58" s="62"/>
      <c r="F58" s="67"/>
      <c r="G58" s="58"/>
      <c r="H58" s="67"/>
      <c r="I58" s="58"/>
      <c r="J58" s="68"/>
      <c r="K58" s="62"/>
      <c r="L58" s="62"/>
      <c r="M58" s="68">
        <f>SUM(IF(AND(F58=Uitslagen!F53,H58=Uitslagen!H53),10,0),IF(J58=Uitslagen!J53,5,0))</f>
        <v>15</v>
      </c>
    </row>
    <row r="59" spans="1:13" s="56" customFormat="1" ht="12.75" customHeight="1" x14ac:dyDescent="0.3">
      <c r="A59" s="66"/>
      <c r="B59" s="57"/>
      <c r="C59" s="58"/>
      <c r="D59" s="57"/>
      <c r="E59" s="62"/>
      <c r="F59" s="69"/>
      <c r="G59" s="69"/>
      <c r="H59" s="69"/>
      <c r="I59" s="69"/>
      <c r="J59" s="69"/>
      <c r="K59" s="57"/>
      <c r="L59" s="57"/>
      <c r="M59" s="70">
        <f>SUM(M8:M50)</f>
        <v>75</v>
      </c>
    </row>
    <row r="60" spans="1:13" s="56" customFormat="1" ht="3" customHeight="1" x14ac:dyDescent="0.25">
      <c r="A60" s="66"/>
      <c r="B60" s="57"/>
      <c r="C60" s="58"/>
      <c r="D60" s="57"/>
      <c r="E60" s="62"/>
      <c r="F60" s="58"/>
      <c r="G60" s="58"/>
      <c r="H60" s="58"/>
      <c r="I60" s="58"/>
      <c r="J60" s="62"/>
      <c r="K60" s="62"/>
      <c r="L60" s="62"/>
      <c r="M60" s="58"/>
    </row>
    <row r="61" spans="1:13" ht="12.75" customHeight="1" x14ac:dyDescent="0.25">
      <c r="A61" s="71" t="s">
        <v>40</v>
      </c>
      <c r="B61" s="71"/>
      <c r="C61" s="71"/>
      <c r="D61" s="71"/>
      <c r="E61" s="71"/>
      <c r="F61" s="71"/>
      <c r="G61" s="58"/>
      <c r="H61" s="59"/>
      <c r="I61" s="60"/>
      <c r="J61" s="60"/>
      <c r="K61" s="61"/>
      <c r="L61" s="57"/>
      <c r="M61" s="68">
        <f>IF(H61=Uitslagen!H55,25,0)</f>
        <v>0</v>
      </c>
    </row>
    <row r="62" spans="1:13" ht="3" customHeight="1" x14ac:dyDescent="0.25">
      <c r="A62" s="71"/>
      <c r="B62" s="71"/>
      <c r="C62" s="71"/>
      <c r="D62" s="71"/>
      <c r="E62" s="71"/>
      <c r="F62" s="71"/>
      <c r="G62" s="58"/>
      <c r="H62" s="62"/>
      <c r="I62" s="62"/>
      <c r="J62" s="62"/>
      <c r="K62" s="62"/>
      <c r="L62" s="62"/>
      <c r="M62" s="68"/>
    </row>
    <row r="63" spans="1:13" ht="12.75" customHeight="1" x14ac:dyDescent="0.25">
      <c r="A63" s="71" t="s">
        <v>37</v>
      </c>
      <c r="B63" s="71"/>
      <c r="C63" s="71"/>
      <c r="D63" s="71"/>
      <c r="E63" s="71"/>
      <c r="F63" s="71"/>
      <c r="G63" s="58"/>
      <c r="H63" s="59"/>
      <c r="I63" s="60"/>
      <c r="J63" s="60"/>
      <c r="K63" s="61"/>
      <c r="L63" s="62"/>
      <c r="M63" s="68">
        <f>IF(H63=Uitslagen!H57,15,0)</f>
        <v>0</v>
      </c>
    </row>
    <row r="64" spans="1:13" ht="3" customHeight="1" x14ac:dyDescent="0.25">
      <c r="A64" s="71"/>
      <c r="B64" s="71"/>
      <c r="C64" s="71"/>
      <c r="D64" s="71"/>
      <c r="E64" s="71"/>
      <c r="F64" s="71"/>
      <c r="G64" s="58"/>
      <c r="H64" s="62"/>
      <c r="I64" s="62"/>
      <c r="J64" s="62"/>
      <c r="K64" s="62"/>
      <c r="L64" s="62"/>
      <c r="M64" s="68"/>
    </row>
    <row r="65" spans="1:13" ht="12" customHeight="1" x14ac:dyDescent="0.25">
      <c r="A65" s="71" t="s">
        <v>38</v>
      </c>
      <c r="B65" s="71"/>
      <c r="C65" s="71"/>
      <c r="D65" s="71"/>
      <c r="E65" s="71"/>
      <c r="F65" s="71"/>
      <c r="G65" s="58"/>
      <c r="H65" s="72"/>
      <c r="I65" s="73"/>
      <c r="J65" s="73"/>
      <c r="K65" s="74"/>
      <c r="L65" s="62"/>
      <c r="M65" s="68">
        <f>IF(H65=Uitslagen!H59,15,0)</f>
        <v>0</v>
      </c>
    </row>
    <row r="66" spans="1:13" ht="3" customHeight="1" x14ac:dyDescent="0.25">
      <c r="A66" s="71"/>
      <c r="B66" s="71"/>
      <c r="C66" s="71"/>
      <c r="D66" s="71"/>
      <c r="E66" s="71"/>
      <c r="F66" s="71"/>
      <c r="G66" s="58"/>
      <c r="H66" s="62"/>
      <c r="I66" s="62"/>
      <c r="J66" s="62"/>
      <c r="K66" s="62"/>
      <c r="L66" s="62"/>
      <c r="M66" s="68"/>
    </row>
    <row r="67" spans="1:13" ht="13.5" customHeight="1" x14ac:dyDescent="0.25">
      <c r="A67" s="71" t="s">
        <v>39</v>
      </c>
      <c r="B67" s="71"/>
      <c r="C67" s="71"/>
      <c r="D67" s="71"/>
      <c r="E67" s="71"/>
      <c r="F67" s="71"/>
      <c r="G67" s="58"/>
      <c r="H67" s="72"/>
      <c r="I67" s="73"/>
      <c r="J67" s="73"/>
      <c r="K67" s="74"/>
      <c r="L67" s="62"/>
      <c r="M67" s="68">
        <f>IF(H67=Uitslagen!H61,15,0)</f>
        <v>0</v>
      </c>
    </row>
    <row r="68" spans="1:13" ht="3" customHeight="1" x14ac:dyDescent="0.25">
      <c r="A68" s="71"/>
      <c r="B68" s="71"/>
      <c r="C68" s="71"/>
      <c r="D68" s="71"/>
      <c r="E68" s="71"/>
      <c r="F68" s="71"/>
      <c r="G68" s="58"/>
      <c r="H68" s="62"/>
      <c r="I68" s="62"/>
      <c r="J68" s="62"/>
      <c r="K68" s="62"/>
      <c r="L68" s="62"/>
      <c r="M68" s="68"/>
    </row>
    <row r="69" spans="1:13" ht="12.75" customHeight="1" x14ac:dyDescent="0.25">
      <c r="A69" s="71" t="s">
        <v>41</v>
      </c>
      <c r="B69" s="71"/>
      <c r="C69" s="71"/>
      <c r="D69" s="71"/>
      <c r="E69" s="71"/>
      <c r="F69" s="71"/>
      <c r="G69" s="58"/>
      <c r="H69" s="75"/>
      <c r="I69" s="76"/>
      <c r="J69" s="76"/>
      <c r="K69" s="77"/>
      <c r="L69" s="62"/>
      <c r="M69" s="68">
        <f>IF(H69=Uitslagen!H63,25,0)</f>
        <v>0</v>
      </c>
    </row>
    <row r="70" spans="1:13" ht="3" customHeight="1" x14ac:dyDescent="0.25">
      <c r="A70" s="71"/>
      <c r="B70" s="71"/>
      <c r="C70" s="71"/>
      <c r="D70" s="71"/>
      <c r="E70" s="71"/>
      <c r="F70" s="71"/>
      <c r="G70" s="58"/>
      <c r="H70" s="62"/>
      <c r="I70" s="62"/>
      <c r="J70" s="62"/>
      <c r="K70" s="62"/>
      <c r="L70" s="62"/>
      <c r="M70" s="68"/>
    </row>
    <row r="71" spans="1:13" ht="12.75" customHeight="1" x14ac:dyDescent="0.25">
      <c r="A71" s="56" t="s">
        <v>44</v>
      </c>
      <c r="G71" s="58"/>
      <c r="H71" s="59"/>
      <c r="I71" s="60"/>
      <c r="J71" s="60"/>
      <c r="K71" s="61"/>
      <c r="L71" s="62"/>
      <c r="M71" s="68">
        <f>IF(H71=Uitslagen!H65,25,IF(H71=Uitslagen!H67,25,0))</f>
        <v>0</v>
      </c>
    </row>
    <row r="72" spans="1:13" ht="3" customHeight="1" x14ac:dyDescent="0.25">
      <c r="A72" s="71"/>
      <c r="B72" s="71"/>
      <c r="C72" s="71"/>
      <c r="D72" s="71"/>
      <c r="E72" s="71"/>
      <c r="F72" s="71"/>
      <c r="G72" s="58"/>
      <c r="H72" s="62"/>
      <c r="I72" s="62"/>
      <c r="J72" s="62"/>
      <c r="K72" s="62"/>
      <c r="L72" s="62"/>
      <c r="M72" s="68"/>
    </row>
    <row r="73" spans="1:13" ht="12.75" customHeight="1" x14ac:dyDescent="0.25">
      <c r="A73" s="56" t="s">
        <v>45</v>
      </c>
      <c r="G73" s="58"/>
      <c r="H73" s="59"/>
      <c r="I73" s="60"/>
      <c r="J73" s="60"/>
      <c r="K73" s="61"/>
      <c r="L73" s="62"/>
      <c r="M73" s="68">
        <f>IF(H73=Uitslagen!H67,25,IF(H73=Uitslagen!H69,25,0))</f>
        <v>0</v>
      </c>
    </row>
    <row r="74" spans="1:13" ht="3" customHeight="1" x14ac:dyDescent="0.25">
      <c r="A74" s="71"/>
      <c r="B74" s="71"/>
      <c r="C74" s="71"/>
      <c r="D74" s="71"/>
      <c r="E74" s="71"/>
      <c r="F74" s="71"/>
      <c r="G74" s="58"/>
      <c r="H74" s="62"/>
      <c r="I74" s="62"/>
      <c r="J74" s="62"/>
      <c r="K74" s="62"/>
      <c r="L74" s="62"/>
      <c r="M74" s="68"/>
    </row>
    <row r="75" spans="1:13" ht="12.75" customHeight="1" x14ac:dyDescent="0.25">
      <c r="A75" s="71" t="s">
        <v>42</v>
      </c>
      <c r="B75" s="71"/>
      <c r="C75" s="71"/>
      <c r="D75" s="71"/>
      <c r="E75" s="71"/>
      <c r="F75" s="71"/>
      <c r="G75" s="58"/>
      <c r="H75" s="59"/>
      <c r="I75" s="60"/>
      <c r="J75" s="60"/>
      <c r="K75" s="61"/>
      <c r="L75" s="62"/>
      <c r="M75" s="68">
        <f>IF(H75=Uitslagen!H69,25,0)</f>
        <v>0</v>
      </c>
    </row>
    <row r="76" spans="1:13" s="56" customFormat="1" ht="3" customHeight="1" x14ac:dyDescent="0.25">
      <c r="A76" s="71"/>
      <c r="B76" s="57"/>
      <c r="C76" s="58"/>
      <c r="D76" s="57"/>
      <c r="E76" s="62"/>
      <c r="F76" s="58"/>
      <c r="G76" s="58"/>
      <c r="H76" s="58"/>
      <c r="I76" s="58"/>
      <c r="J76" s="62"/>
      <c r="K76" s="62"/>
      <c r="L76" s="62"/>
      <c r="M76" s="58"/>
    </row>
    <row r="77" spans="1:13" s="56" customFormat="1" ht="12.75" customHeight="1" x14ac:dyDescent="0.3">
      <c r="A77" s="71"/>
      <c r="B77" s="57"/>
      <c r="C77" s="58"/>
      <c r="D77" s="57"/>
      <c r="E77" s="62"/>
      <c r="F77" s="69" t="s">
        <v>33</v>
      </c>
      <c r="G77" s="69"/>
      <c r="H77" s="69"/>
      <c r="I77" s="69"/>
      <c r="J77" s="69"/>
      <c r="K77" s="64"/>
      <c r="L77" s="64"/>
      <c r="M77" s="70">
        <f>SUM(M61:M75)</f>
        <v>0</v>
      </c>
    </row>
    <row r="78" spans="1:13" s="56" customFormat="1" ht="3" customHeight="1" x14ac:dyDescent="0.25">
      <c r="A78" s="71"/>
      <c r="B78" s="57"/>
      <c r="C78" s="58"/>
      <c r="D78" s="57"/>
      <c r="E78" s="62"/>
      <c r="F78" s="58"/>
      <c r="G78" s="58"/>
      <c r="H78" s="58"/>
      <c r="I78" s="58"/>
      <c r="J78" s="62"/>
      <c r="K78" s="62"/>
      <c r="L78" s="62"/>
      <c r="M78" s="58"/>
    </row>
    <row r="79" spans="1:13" ht="12.75" customHeight="1" x14ac:dyDescent="0.25">
      <c r="L79" s="62"/>
      <c r="M79" s="58"/>
    </row>
    <row r="80" spans="1:13" ht="12.75" customHeight="1" x14ac:dyDescent="0.3">
      <c r="F80" s="78" t="s">
        <v>36</v>
      </c>
      <c r="G80" s="78"/>
      <c r="H80" s="78"/>
      <c r="I80" s="78"/>
      <c r="J80" s="78"/>
      <c r="K80" s="79"/>
      <c r="L80" s="64"/>
      <c r="M80" s="70">
        <f>M59+M77</f>
        <v>75</v>
      </c>
    </row>
    <row r="81" spans="12:13" ht="12.75" customHeight="1" x14ac:dyDescent="0.25">
      <c r="L81" s="62"/>
      <c r="M81" s="58"/>
    </row>
  </sheetData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sqref="A1:XFD1048576"/>
    </sheetView>
  </sheetViews>
  <sheetFormatPr defaultColWidth="11.6328125" defaultRowHeight="12.75" customHeight="1" x14ac:dyDescent="0.25"/>
  <cols>
    <col min="1" max="1" width="10.08984375" style="65" customWidth="1"/>
    <col min="2" max="2" width="16.453125" style="65" bestFit="1" customWidth="1"/>
    <col min="3" max="3" width="1.453125" style="65" bestFit="1" customWidth="1"/>
    <col min="4" max="4" width="18.36328125" style="65" bestFit="1" customWidth="1"/>
    <col min="5" max="5" width="1.90625" style="65" customWidth="1"/>
    <col min="6" max="6" width="2.90625" style="65" customWidth="1"/>
    <col min="7" max="7" width="2" style="65" bestFit="1" customWidth="1"/>
    <col min="8" max="8" width="2.90625" style="65" customWidth="1"/>
    <col min="9" max="9" width="1.6328125" style="65" customWidth="1"/>
    <col min="10" max="10" width="7.6328125" style="65" customWidth="1"/>
    <col min="11" max="11" width="4.08984375" style="65" customWidth="1"/>
    <col min="12" max="12" width="1.6328125" style="56" customWidth="1"/>
    <col min="13" max="13" width="8.453125" style="56" bestFit="1" customWidth="1"/>
    <col min="14" max="16384" width="11.6328125" style="65"/>
  </cols>
  <sheetData>
    <row r="1" spans="1:13" s="56" customFormat="1" ht="3" customHeight="1" x14ac:dyDescent="0.25"/>
    <row r="2" spans="1:13" s="56" customFormat="1" ht="12.75" customHeight="1" x14ac:dyDescent="0.25">
      <c r="A2" s="57" t="s">
        <v>2</v>
      </c>
      <c r="B2" s="57"/>
      <c r="C2" s="58" t="s">
        <v>3</v>
      </c>
      <c r="D2" s="59"/>
      <c r="E2" s="60"/>
      <c r="F2" s="60"/>
      <c r="G2" s="60"/>
      <c r="H2" s="61"/>
      <c r="I2" s="58"/>
      <c r="J2" s="62"/>
      <c r="K2" s="62"/>
      <c r="L2" s="62"/>
      <c r="M2" s="58"/>
    </row>
    <row r="3" spans="1:13" s="56" customFormat="1" ht="3" customHeight="1" x14ac:dyDescent="0.25"/>
    <row r="4" spans="1:13" s="56" customFormat="1" ht="12.75" customHeight="1" x14ac:dyDescent="0.25">
      <c r="A4" s="57" t="s">
        <v>4</v>
      </c>
      <c r="B4" s="57"/>
      <c r="C4" s="58" t="s">
        <v>3</v>
      </c>
      <c r="D4" s="59"/>
      <c r="E4" s="60"/>
      <c r="F4" s="60"/>
      <c r="G4" s="60"/>
      <c r="H4" s="61"/>
      <c r="I4" s="58"/>
      <c r="J4" s="62"/>
      <c r="K4" s="62"/>
      <c r="L4" s="62"/>
      <c r="M4" s="58"/>
    </row>
    <row r="5" spans="1:13" s="56" customFormat="1" ht="3" customHeight="1" x14ac:dyDescent="0.25">
      <c r="A5" s="58"/>
      <c r="B5" s="58"/>
      <c r="C5" s="58"/>
      <c r="D5" s="58"/>
      <c r="E5" s="62"/>
      <c r="F5" s="58"/>
      <c r="G5" s="58"/>
      <c r="H5" s="58"/>
      <c r="I5" s="58"/>
      <c r="J5" s="62"/>
      <c r="K5" s="62"/>
      <c r="L5" s="62"/>
      <c r="M5" s="58"/>
    </row>
    <row r="6" spans="1:13" ht="12.75" customHeight="1" x14ac:dyDescent="0.3">
      <c r="A6" s="63" t="s">
        <v>5</v>
      </c>
      <c r="B6" s="63" t="s">
        <v>6</v>
      </c>
      <c r="C6" s="63"/>
      <c r="D6" s="63" t="s">
        <v>7</v>
      </c>
      <c r="E6" s="64"/>
      <c r="F6" s="63" t="s">
        <v>8</v>
      </c>
      <c r="G6" s="63"/>
      <c r="H6" s="63"/>
      <c r="I6" s="63"/>
      <c r="J6" s="63" t="s">
        <v>9</v>
      </c>
      <c r="K6" s="62"/>
      <c r="L6" s="63"/>
      <c r="M6" s="63" t="s">
        <v>1</v>
      </c>
    </row>
    <row r="7" spans="1:13" ht="3" customHeight="1" x14ac:dyDescent="0.25">
      <c r="A7" s="58"/>
      <c r="B7" s="58"/>
      <c r="C7" s="58"/>
      <c r="D7" s="58"/>
      <c r="E7" s="62"/>
      <c r="F7" s="58"/>
      <c r="G7" s="58"/>
      <c r="H7" s="58"/>
      <c r="I7" s="58"/>
      <c r="J7" s="58"/>
      <c r="K7" s="62"/>
      <c r="L7" s="62"/>
      <c r="M7" s="58"/>
    </row>
    <row r="8" spans="1:13" ht="12.75" customHeight="1" x14ac:dyDescent="0.25">
      <c r="A8" s="66">
        <v>42253</v>
      </c>
      <c r="B8" s="58" t="s">
        <v>46</v>
      </c>
      <c r="C8" s="58" t="s">
        <v>11</v>
      </c>
      <c r="D8" s="58" t="s">
        <v>47</v>
      </c>
      <c r="E8" s="62"/>
      <c r="F8" s="67"/>
      <c r="G8" s="58"/>
      <c r="H8" s="67"/>
      <c r="I8" s="58"/>
      <c r="J8" s="68"/>
      <c r="K8" s="62"/>
      <c r="L8" s="62"/>
      <c r="M8" s="68">
        <f>SUM(IF(AND(F8=Uitslagen!F3,H8=Uitslagen!H3),10,0),IF(J8=Uitslagen!J3,5,0))</f>
        <v>0</v>
      </c>
    </row>
    <row r="9" spans="1:13" ht="3" customHeight="1" x14ac:dyDescent="0.25">
      <c r="A9" s="85">
        <v>42260</v>
      </c>
      <c r="B9" s="58" t="s">
        <v>47</v>
      </c>
      <c r="C9" s="58" t="s">
        <v>11</v>
      </c>
      <c r="D9" s="58"/>
      <c r="E9" s="62"/>
      <c r="F9" s="58"/>
      <c r="G9" s="58"/>
      <c r="H9" s="58"/>
      <c r="I9" s="58"/>
      <c r="J9" s="68"/>
      <c r="K9" s="62"/>
      <c r="L9" s="62"/>
      <c r="M9" s="68"/>
    </row>
    <row r="10" spans="1:13" ht="12.75" customHeight="1" x14ac:dyDescent="0.25">
      <c r="A10" s="66">
        <v>42260</v>
      </c>
      <c r="B10" s="58" t="s">
        <v>47</v>
      </c>
      <c r="C10" s="58" t="s">
        <v>11</v>
      </c>
      <c r="D10" s="58" t="s">
        <v>48</v>
      </c>
      <c r="E10" s="62"/>
      <c r="F10" s="67"/>
      <c r="G10" s="58"/>
      <c r="H10" s="67"/>
      <c r="I10" s="58"/>
      <c r="J10" s="68"/>
      <c r="K10" s="62"/>
      <c r="L10" s="62"/>
      <c r="M10" s="68">
        <f>SUM(IF(AND(F10=Uitslagen!F5,H10=Uitslagen!H5),10,0),IF(J10=Uitslagen!J5,5,0))</f>
        <v>0</v>
      </c>
    </row>
    <row r="11" spans="1:13" ht="3" customHeight="1" x14ac:dyDescent="0.25">
      <c r="A11" s="58"/>
      <c r="B11" s="58"/>
      <c r="C11" s="58" t="s">
        <v>11</v>
      </c>
      <c r="D11" s="58"/>
      <c r="E11" s="62"/>
      <c r="F11" s="58"/>
      <c r="G11" s="58"/>
      <c r="H11" s="58"/>
      <c r="I11" s="58"/>
      <c r="J11" s="68"/>
      <c r="K11" s="62"/>
      <c r="L11" s="62"/>
      <c r="M11" s="68"/>
    </row>
    <row r="12" spans="1:13" ht="12.75" customHeight="1" x14ac:dyDescent="0.25">
      <c r="A12" s="66">
        <v>42267</v>
      </c>
      <c r="B12" s="58" t="s">
        <v>49</v>
      </c>
      <c r="C12" s="58" t="s">
        <v>11</v>
      </c>
      <c r="D12" s="58" t="s">
        <v>47</v>
      </c>
      <c r="E12" s="62"/>
      <c r="F12" s="67"/>
      <c r="G12" s="58"/>
      <c r="H12" s="67"/>
      <c r="I12" s="58"/>
      <c r="J12" s="68"/>
      <c r="K12" s="62"/>
      <c r="L12" s="62"/>
      <c r="M12" s="68">
        <f>SUM(IF(AND(F12=Uitslagen!F7,H12=Uitslagen!H7),10,0),IF(J12=Uitslagen!J7,5,0))</f>
        <v>0</v>
      </c>
    </row>
    <row r="13" spans="1:13" ht="3" customHeight="1" x14ac:dyDescent="0.25">
      <c r="A13" s="58"/>
      <c r="B13" s="58"/>
      <c r="C13" s="58" t="s">
        <v>11</v>
      </c>
      <c r="D13" s="58"/>
      <c r="E13" s="62"/>
      <c r="F13" s="58"/>
      <c r="G13" s="58"/>
      <c r="H13" s="58"/>
      <c r="I13" s="58"/>
      <c r="J13" s="68"/>
      <c r="K13" s="62"/>
      <c r="L13" s="62"/>
      <c r="M13" s="68"/>
    </row>
    <row r="14" spans="1:13" ht="12.75" customHeight="1" x14ac:dyDescent="0.25">
      <c r="A14" s="66">
        <v>42274</v>
      </c>
      <c r="B14" s="58" t="s">
        <v>47</v>
      </c>
      <c r="C14" s="58" t="s">
        <v>11</v>
      </c>
      <c r="D14" s="58" t="s">
        <v>17</v>
      </c>
      <c r="E14" s="62"/>
      <c r="F14" s="67"/>
      <c r="G14" s="58"/>
      <c r="H14" s="67"/>
      <c r="I14" s="58"/>
      <c r="J14" s="68"/>
      <c r="K14" s="62"/>
      <c r="L14" s="62"/>
      <c r="M14" s="68">
        <f>SUM(IF(AND(F14=Uitslagen!F9,H14=Uitslagen!H9),10,0),IF(J14=Uitslagen!J9,5,0))</f>
        <v>0</v>
      </c>
    </row>
    <row r="15" spans="1:13" ht="3" customHeight="1" x14ac:dyDescent="0.25">
      <c r="A15" s="58"/>
      <c r="B15" s="58"/>
      <c r="C15" s="58" t="s">
        <v>11</v>
      </c>
      <c r="D15" s="58"/>
      <c r="E15" s="62"/>
      <c r="F15" s="58"/>
      <c r="G15" s="58"/>
      <c r="H15" s="58"/>
      <c r="I15" s="58"/>
      <c r="J15" s="68"/>
      <c r="K15" s="62"/>
      <c r="L15" s="62"/>
      <c r="M15" s="68"/>
    </row>
    <row r="16" spans="1:13" ht="12.75" customHeight="1" x14ac:dyDescent="0.25">
      <c r="A16" s="66">
        <v>42281</v>
      </c>
      <c r="B16" s="58" t="s">
        <v>50</v>
      </c>
      <c r="C16" s="58" t="s">
        <v>11</v>
      </c>
      <c r="D16" s="58" t="s">
        <v>47</v>
      </c>
      <c r="E16" s="62"/>
      <c r="F16" s="67"/>
      <c r="G16" s="58"/>
      <c r="H16" s="67"/>
      <c r="I16" s="58"/>
      <c r="J16" s="68"/>
      <c r="K16" s="62"/>
      <c r="L16" s="62"/>
      <c r="M16" s="68">
        <f>SUM(IF(AND(F16=Uitslagen!F11,H16=Uitslagen!H11),10,0),IF(J16=Uitslagen!J11,5,0))</f>
        <v>0</v>
      </c>
    </row>
    <row r="17" spans="1:13" ht="3" customHeight="1" x14ac:dyDescent="0.25">
      <c r="A17" s="58"/>
      <c r="B17" s="58"/>
      <c r="C17" s="58" t="s">
        <v>11</v>
      </c>
      <c r="D17" s="58"/>
      <c r="E17" s="62"/>
      <c r="F17" s="58"/>
      <c r="G17" s="58"/>
      <c r="H17" s="58"/>
      <c r="I17" s="58"/>
      <c r="J17" s="68"/>
      <c r="K17" s="62"/>
      <c r="L17" s="62"/>
      <c r="M17" s="68"/>
    </row>
    <row r="18" spans="1:13" ht="12.75" customHeight="1" x14ac:dyDescent="0.25">
      <c r="A18" s="66">
        <v>42288</v>
      </c>
      <c r="B18" s="58" t="s">
        <v>51</v>
      </c>
      <c r="C18" s="58" t="s">
        <v>11</v>
      </c>
      <c r="D18" s="58" t="s">
        <v>52</v>
      </c>
      <c r="E18" s="62"/>
      <c r="F18" s="67"/>
      <c r="G18" s="58"/>
      <c r="H18" s="67"/>
      <c r="I18" s="58"/>
      <c r="J18" s="68"/>
      <c r="K18" s="62"/>
      <c r="L18" s="62"/>
      <c r="M18" s="68">
        <f>SUM(IF(AND(F18=Uitslagen!F13,H18=Uitslagen!H13),10,0),IF(J18=Uitslagen!J13,5,0))</f>
        <v>0</v>
      </c>
    </row>
    <row r="19" spans="1:13" ht="3" customHeight="1" x14ac:dyDescent="0.25">
      <c r="A19" s="58"/>
      <c r="B19" s="58"/>
      <c r="C19" s="58" t="s">
        <v>11</v>
      </c>
      <c r="D19" s="58"/>
      <c r="E19" s="62"/>
      <c r="F19" s="58"/>
      <c r="G19" s="58"/>
      <c r="H19" s="58"/>
      <c r="I19" s="58"/>
      <c r="J19" s="68"/>
      <c r="K19" s="62"/>
      <c r="L19" s="62"/>
      <c r="M19" s="68"/>
    </row>
    <row r="20" spans="1:13" ht="12.75" customHeight="1" x14ac:dyDescent="0.25">
      <c r="A20" s="66">
        <v>42295</v>
      </c>
      <c r="B20" s="58" t="s">
        <v>47</v>
      </c>
      <c r="C20" s="58" t="s">
        <v>11</v>
      </c>
      <c r="D20" s="58" t="s">
        <v>53</v>
      </c>
      <c r="E20" s="62"/>
      <c r="F20" s="67"/>
      <c r="G20" s="58"/>
      <c r="H20" s="67"/>
      <c r="I20" s="58"/>
      <c r="J20" s="68"/>
      <c r="K20" s="62"/>
      <c r="L20" s="62"/>
      <c r="M20" s="68">
        <f>SUM(IF(AND(F20=Uitslagen!F15,H20=Uitslagen!H15),10,0),IF(J20=Uitslagen!J15,5,0))</f>
        <v>0</v>
      </c>
    </row>
    <row r="21" spans="1:13" ht="3" customHeight="1" x14ac:dyDescent="0.25">
      <c r="A21" s="58"/>
      <c r="B21" s="58"/>
      <c r="C21" s="58" t="s">
        <v>11</v>
      </c>
      <c r="D21" s="58"/>
      <c r="E21" s="62"/>
      <c r="F21" s="58"/>
      <c r="G21" s="58"/>
      <c r="H21" s="58"/>
      <c r="I21" s="58"/>
      <c r="J21" s="68"/>
      <c r="K21" s="62"/>
      <c r="L21" s="62"/>
      <c r="M21" s="68"/>
    </row>
    <row r="22" spans="1:13" ht="12.75" customHeight="1" x14ac:dyDescent="0.25">
      <c r="A22" s="66">
        <v>42309</v>
      </c>
      <c r="B22" s="58" t="s">
        <v>54</v>
      </c>
      <c r="C22" s="58" t="s">
        <v>11</v>
      </c>
      <c r="D22" s="58" t="s">
        <v>47</v>
      </c>
      <c r="E22" s="62"/>
      <c r="F22" s="67"/>
      <c r="G22" s="58"/>
      <c r="H22" s="67"/>
      <c r="I22" s="58"/>
      <c r="J22" s="68"/>
      <c r="K22" s="62"/>
      <c r="L22" s="62"/>
      <c r="M22" s="68">
        <f>SUM(IF(AND(F22=Uitslagen!F17,H22=Uitslagen!H17),10,0),IF(J22=Uitslagen!J17,5,0))</f>
        <v>0</v>
      </c>
    </row>
    <row r="23" spans="1:13" ht="3" customHeight="1" x14ac:dyDescent="0.25">
      <c r="A23" s="58"/>
      <c r="B23" s="58"/>
      <c r="C23" s="58" t="s">
        <v>11</v>
      </c>
      <c r="D23" s="58"/>
      <c r="E23" s="62"/>
      <c r="F23" s="58"/>
      <c r="G23" s="58"/>
      <c r="H23" s="58"/>
      <c r="I23" s="58"/>
      <c r="J23" s="68"/>
      <c r="K23" s="62"/>
      <c r="L23" s="62"/>
      <c r="M23" s="68"/>
    </row>
    <row r="24" spans="1:13" ht="12.75" customHeight="1" x14ac:dyDescent="0.25">
      <c r="A24" s="66">
        <v>42316</v>
      </c>
      <c r="B24" s="58" t="s">
        <v>47</v>
      </c>
      <c r="C24" s="58" t="s">
        <v>11</v>
      </c>
      <c r="D24" s="58" t="s">
        <v>55</v>
      </c>
      <c r="E24" s="62"/>
      <c r="F24" s="67"/>
      <c r="G24" s="58"/>
      <c r="H24" s="67"/>
      <c r="I24" s="58"/>
      <c r="J24" s="68"/>
      <c r="K24" s="62"/>
      <c r="L24" s="62"/>
      <c r="M24" s="68">
        <f>SUM(IF(AND(F24=Uitslagen!F19,H24=Uitslagen!H19),10,0),IF(J24=Uitslagen!J19,5,0))</f>
        <v>0</v>
      </c>
    </row>
    <row r="25" spans="1:13" ht="3" customHeight="1" x14ac:dyDescent="0.25">
      <c r="A25" s="58"/>
      <c r="B25" s="58"/>
      <c r="C25" s="58" t="s">
        <v>11</v>
      </c>
      <c r="D25" s="58"/>
      <c r="E25" s="62"/>
      <c r="F25" s="58"/>
      <c r="G25" s="58"/>
      <c r="H25" s="58"/>
      <c r="I25" s="58"/>
      <c r="J25" s="68"/>
      <c r="K25" s="62"/>
      <c r="L25" s="62"/>
      <c r="M25" s="68"/>
    </row>
    <row r="26" spans="1:13" ht="12.75" customHeight="1" x14ac:dyDescent="0.25">
      <c r="A26" s="66">
        <v>42323</v>
      </c>
      <c r="B26" s="58" t="s">
        <v>14</v>
      </c>
      <c r="C26" s="58" t="s">
        <v>11</v>
      </c>
      <c r="D26" s="58" t="s">
        <v>47</v>
      </c>
      <c r="E26" s="62"/>
      <c r="F26" s="67"/>
      <c r="G26" s="58"/>
      <c r="H26" s="67"/>
      <c r="I26" s="58"/>
      <c r="J26" s="68"/>
      <c r="K26" s="62"/>
      <c r="L26" s="62"/>
      <c r="M26" s="68">
        <f>SUM(IF(AND(F26=Uitslagen!F21,H26=Uitslagen!H21),10,0),IF(J26=Uitslagen!J21,5,0))</f>
        <v>0</v>
      </c>
    </row>
    <row r="27" spans="1:13" ht="3" customHeight="1" x14ac:dyDescent="0.25">
      <c r="A27" s="58"/>
      <c r="B27" s="58"/>
      <c r="C27" s="58" t="s">
        <v>11</v>
      </c>
      <c r="D27" s="58"/>
      <c r="E27" s="62"/>
      <c r="F27" s="58"/>
      <c r="G27" s="58"/>
      <c r="H27" s="58"/>
      <c r="I27" s="58"/>
      <c r="J27" s="68"/>
      <c r="K27" s="62"/>
      <c r="L27" s="62"/>
      <c r="M27" s="68"/>
    </row>
    <row r="28" spans="1:13" ht="12.75" customHeight="1" x14ac:dyDescent="0.25">
      <c r="A28" s="66">
        <v>42337</v>
      </c>
      <c r="B28" s="58" t="s">
        <v>47</v>
      </c>
      <c r="C28" s="58" t="s">
        <v>11</v>
      </c>
      <c r="D28" s="58" t="s">
        <v>15</v>
      </c>
      <c r="E28" s="62"/>
      <c r="F28" s="67"/>
      <c r="G28" s="58"/>
      <c r="H28" s="67"/>
      <c r="I28" s="58"/>
      <c r="J28" s="68"/>
      <c r="K28" s="62"/>
      <c r="L28" s="62"/>
      <c r="M28" s="68">
        <f>SUM(IF(AND(F28=Uitslagen!F23,H28=Uitslagen!H23),10,0),IF(J28=Uitslagen!J23,5,0))</f>
        <v>0</v>
      </c>
    </row>
    <row r="29" spans="1:13" ht="3" customHeight="1" x14ac:dyDescent="0.25">
      <c r="A29" s="58"/>
      <c r="B29" s="58"/>
      <c r="C29" s="58" t="s">
        <v>11</v>
      </c>
      <c r="D29" s="58"/>
      <c r="E29" s="62"/>
      <c r="F29" s="58"/>
      <c r="G29" s="58"/>
      <c r="H29" s="58"/>
      <c r="I29" s="58"/>
      <c r="J29" s="68"/>
      <c r="K29" s="62"/>
      <c r="L29" s="62"/>
      <c r="M29" s="68"/>
    </row>
    <row r="30" spans="1:13" ht="12.75" customHeight="1" x14ac:dyDescent="0.25">
      <c r="A30" s="66">
        <v>42344</v>
      </c>
      <c r="B30" s="58" t="s">
        <v>56</v>
      </c>
      <c r="C30" s="58" t="s">
        <v>11</v>
      </c>
      <c r="D30" s="58" t="s">
        <v>47</v>
      </c>
      <c r="E30" s="62"/>
      <c r="F30" s="67"/>
      <c r="G30" s="58"/>
      <c r="H30" s="67"/>
      <c r="I30" s="58"/>
      <c r="J30" s="68"/>
      <c r="K30" s="62"/>
      <c r="L30" s="62"/>
      <c r="M30" s="68">
        <f>SUM(IF(AND(F30=Uitslagen!F25,H30=Uitslagen!H25),10,0),IF(J30=Uitslagen!J25,5,0))</f>
        <v>0</v>
      </c>
    </row>
    <row r="31" spans="1:13" ht="3" customHeight="1" x14ac:dyDescent="0.25">
      <c r="A31" s="58"/>
      <c r="B31" s="58"/>
      <c r="C31" s="58" t="s">
        <v>11</v>
      </c>
      <c r="D31" s="58"/>
      <c r="E31" s="62"/>
      <c r="F31" s="58"/>
      <c r="G31" s="58"/>
      <c r="H31" s="58"/>
      <c r="I31" s="58"/>
      <c r="J31" s="68"/>
      <c r="K31" s="62"/>
      <c r="L31" s="62"/>
      <c r="M31" s="68"/>
    </row>
    <row r="32" spans="1:13" ht="12.75" customHeight="1" x14ac:dyDescent="0.25">
      <c r="A32" s="66">
        <v>42351</v>
      </c>
      <c r="B32" s="58" t="s">
        <v>47</v>
      </c>
      <c r="C32" s="58" t="s">
        <v>11</v>
      </c>
      <c r="D32" s="58" t="s">
        <v>16</v>
      </c>
      <c r="E32" s="62"/>
      <c r="F32" s="67"/>
      <c r="G32" s="58"/>
      <c r="H32" s="67"/>
      <c r="I32" s="58"/>
      <c r="J32" s="68"/>
      <c r="K32" s="62"/>
      <c r="L32" s="62"/>
      <c r="M32" s="68">
        <f>SUM(IF(AND(F32=Uitslagen!F27,H32=Uitslagen!H27),10,0),IF(J32=Uitslagen!J27,5,0))</f>
        <v>0</v>
      </c>
    </row>
    <row r="33" spans="1:13" ht="3" customHeight="1" x14ac:dyDescent="0.25">
      <c r="A33" s="58"/>
      <c r="B33" s="58"/>
      <c r="C33" s="58" t="s">
        <v>11</v>
      </c>
      <c r="D33" s="58"/>
      <c r="E33" s="62"/>
      <c r="F33" s="58"/>
      <c r="G33" s="58"/>
      <c r="H33" s="58"/>
      <c r="I33" s="58"/>
      <c r="J33" s="68"/>
      <c r="K33" s="62"/>
      <c r="L33" s="62"/>
      <c r="M33" s="68"/>
    </row>
    <row r="34" spans="1:13" ht="12.75" customHeight="1" x14ac:dyDescent="0.25">
      <c r="A34" s="66">
        <v>42393</v>
      </c>
      <c r="B34" s="58" t="s">
        <v>48</v>
      </c>
      <c r="C34" s="58" t="s">
        <v>11</v>
      </c>
      <c r="D34" s="58" t="s">
        <v>47</v>
      </c>
      <c r="E34" s="62"/>
      <c r="F34" s="67"/>
      <c r="G34" s="58"/>
      <c r="H34" s="67"/>
      <c r="I34" s="58"/>
      <c r="J34" s="68"/>
      <c r="K34" s="62"/>
      <c r="L34" s="62"/>
      <c r="M34" s="68">
        <f>SUM(IF(AND(F34=Uitslagen!F29,H34=Uitslagen!H29),10,0),IF(J34=Uitslagen!J29,5,0))</f>
        <v>0</v>
      </c>
    </row>
    <row r="35" spans="1:13" ht="3" customHeight="1" x14ac:dyDescent="0.25">
      <c r="A35" s="58"/>
      <c r="B35" s="58"/>
      <c r="C35" s="58" t="s">
        <v>11</v>
      </c>
      <c r="D35" s="58"/>
      <c r="E35" s="62"/>
      <c r="F35" s="58"/>
      <c r="G35" s="58"/>
      <c r="H35" s="58"/>
      <c r="I35" s="58"/>
      <c r="J35" s="68"/>
      <c r="K35" s="62"/>
      <c r="L35" s="62"/>
      <c r="M35" s="68"/>
    </row>
    <row r="36" spans="1:13" ht="12.75" customHeight="1" x14ac:dyDescent="0.25">
      <c r="A36" s="66">
        <v>42400</v>
      </c>
      <c r="B36" s="58" t="s">
        <v>47</v>
      </c>
      <c r="C36" s="58" t="s">
        <v>11</v>
      </c>
      <c r="D36" s="58" t="s">
        <v>49</v>
      </c>
      <c r="E36" s="62"/>
      <c r="F36" s="67"/>
      <c r="G36" s="58"/>
      <c r="H36" s="67"/>
      <c r="I36" s="58"/>
      <c r="J36" s="68"/>
      <c r="K36" s="62"/>
      <c r="L36" s="62"/>
      <c r="M36" s="68">
        <f>SUM(IF(AND(F36=Uitslagen!F31,H36=Uitslagen!H31),10,0),IF(J36=Uitslagen!J31,5,0))</f>
        <v>0</v>
      </c>
    </row>
    <row r="37" spans="1:13" ht="3" customHeight="1" x14ac:dyDescent="0.25">
      <c r="A37" s="58"/>
      <c r="B37" s="58"/>
      <c r="C37" s="58" t="s">
        <v>11</v>
      </c>
      <c r="D37" s="58"/>
      <c r="E37" s="62"/>
      <c r="F37" s="58"/>
      <c r="G37" s="58"/>
      <c r="H37" s="58"/>
      <c r="I37" s="58"/>
      <c r="J37" s="68"/>
      <c r="K37" s="62"/>
      <c r="L37" s="62"/>
      <c r="M37" s="68"/>
    </row>
    <row r="38" spans="1:13" ht="12.75" customHeight="1" x14ac:dyDescent="0.25">
      <c r="A38" s="66">
        <v>42414</v>
      </c>
      <c r="B38" s="58" t="s">
        <v>17</v>
      </c>
      <c r="C38" s="58" t="s">
        <v>11</v>
      </c>
      <c r="D38" s="58" t="s">
        <v>47</v>
      </c>
      <c r="E38" s="62"/>
      <c r="F38" s="67"/>
      <c r="G38" s="58"/>
      <c r="H38" s="67"/>
      <c r="I38" s="58"/>
      <c r="J38" s="68"/>
      <c r="K38" s="62"/>
      <c r="L38" s="62"/>
      <c r="M38" s="68">
        <f>SUM(IF(AND(F38=Uitslagen!F33,H38=Uitslagen!H33),10,0),IF(J38=Uitslagen!J33,5,0))</f>
        <v>15</v>
      </c>
    </row>
    <row r="39" spans="1:13" ht="3" customHeight="1" x14ac:dyDescent="0.25">
      <c r="A39" s="58"/>
      <c r="B39" s="58"/>
      <c r="C39" s="58" t="s">
        <v>11</v>
      </c>
      <c r="D39" s="58"/>
      <c r="E39" s="62"/>
      <c r="F39" s="58"/>
      <c r="G39" s="58"/>
      <c r="H39" s="58"/>
      <c r="I39" s="58"/>
      <c r="J39" s="68"/>
      <c r="K39" s="62"/>
      <c r="L39" s="62"/>
      <c r="M39" s="68"/>
    </row>
    <row r="40" spans="1:13" ht="12.75" customHeight="1" x14ac:dyDescent="0.25">
      <c r="A40" s="66">
        <v>42421</v>
      </c>
      <c r="B40" s="58" t="s">
        <v>47</v>
      </c>
      <c r="C40" s="58" t="s">
        <v>11</v>
      </c>
      <c r="D40" s="58" t="s">
        <v>50</v>
      </c>
      <c r="E40" s="62"/>
      <c r="F40" s="67"/>
      <c r="G40" s="58"/>
      <c r="H40" s="67"/>
      <c r="I40" s="58"/>
      <c r="J40" s="68"/>
      <c r="K40" s="62"/>
      <c r="L40" s="62"/>
      <c r="M40" s="68">
        <f>SUM(IF(AND(F40=Uitslagen!F35,H40=Uitslagen!H35),10,0),IF(J40=Uitslagen!J35,5,0))</f>
        <v>0</v>
      </c>
    </row>
    <row r="41" spans="1:13" ht="3" customHeight="1" x14ac:dyDescent="0.25">
      <c r="A41" s="58"/>
      <c r="B41" s="58"/>
      <c r="C41" s="58" t="s">
        <v>11</v>
      </c>
      <c r="D41" s="58"/>
      <c r="E41" s="62"/>
      <c r="F41" s="58"/>
      <c r="G41" s="58"/>
      <c r="H41" s="58"/>
      <c r="I41" s="58"/>
      <c r="J41" s="68"/>
      <c r="K41" s="62"/>
      <c r="L41" s="62"/>
      <c r="M41" s="68"/>
    </row>
    <row r="42" spans="1:13" ht="12.75" customHeight="1" x14ac:dyDescent="0.25">
      <c r="A42" s="66">
        <v>42435</v>
      </c>
      <c r="B42" s="58" t="s">
        <v>52</v>
      </c>
      <c r="C42" s="58" t="s">
        <v>11</v>
      </c>
      <c r="D42" s="58" t="s">
        <v>47</v>
      </c>
      <c r="E42" s="62"/>
      <c r="F42" s="67"/>
      <c r="G42" s="58"/>
      <c r="H42" s="67"/>
      <c r="I42" s="58"/>
      <c r="J42" s="68"/>
      <c r="K42" s="62"/>
      <c r="L42" s="62"/>
      <c r="M42" s="68">
        <f>SUM(IF(AND(F42=Uitslagen!F37,H42=Uitslagen!H37),10,0),IF(J42=Uitslagen!J37,5,0))</f>
        <v>0</v>
      </c>
    </row>
    <row r="43" spans="1:13" ht="3" customHeight="1" x14ac:dyDescent="0.25">
      <c r="A43" s="58"/>
      <c r="B43" s="58"/>
      <c r="C43" s="58" t="s">
        <v>11</v>
      </c>
      <c r="D43" s="58"/>
      <c r="E43" s="62"/>
      <c r="F43" s="58"/>
      <c r="G43" s="58"/>
      <c r="H43" s="58"/>
      <c r="I43" s="58"/>
      <c r="J43" s="68"/>
      <c r="K43" s="62"/>
      <c r="L43" s="62"/>
      <c r="M43" s="68"/>
    </row>
    <row r="44" spans="1:13" ht="12.75" customHeight="1" x14ac:dyDescent="0.25">
      <c r="A44" s="66">
        <v>42442</v>
      </c>
      <c r="B44" s="58" t="s">
        <v>53</v>
      </c>
      <c r="C44" s="58" t="s">
        <v>11</v>
      </c>
      <c r="D44" s="58" t="s">
        <v>47</v>
      </c>
      <c r="E44" s="62"/>
      <c r="F44" s="67"/>
      <c r="G44" s="58"/>
      <c r="H44" s="67"/>
      <c r="I44" s="58"/>
      <c r="J44" s="68"/>
      <c r="K44" s="62"/>
      <c r="L44" s="62"/>
      <c r="M44" s="68">
        <f>SUM(IF(AND(F44=Uitslagen!F39,H44=Uitslagen!H39),10,0),IF(J44=Uitslagen!J39,5,0))</f>
        <v>15</v>
      </c>
    </row>
    <row r="45" spans="1:13" ht="3" customHeight="1" x14ac:dyDescent="0.25">
      <c r="A45" s="58"/>
      <c r="B45" s="58"/>
      <c r="C45" s="58" t="s">
        <v>11</v>
      </c>
      <c r="D45" s="58"/>
      <c r="E45" s="62"/>
      <c r="F45" s="58"/>
      <c r="G45" s="58"/>
      <c r="H45" s="58"/>
      <c r="I45" s="58"/>
      <c r="J45" s="68"/>
      <c r="K45" s="62"/>
      <c r="L45" s="62"/>
      <c r="M45" s="68"/>
    </row>
    <row r="46" spans="1:13" ht="12.75" customHeight="1" x14ac:dyDescent="0.25">
      <c r="A46" s="66">
        <v>42449</v>
      </c>
      <c r="B46" s="58" t="s">
        <v>47</v>
      </c>
      <c r="C46" s="58" t="s">
        <v>11</v>
      </c>
      <c r="D46" s="58" t="s">
        <v>54</v>
      </c>
      <c r="E46" s="62"/>
      <c r="F46" s="67"/>
      <c r="G46" s="58"/>
      <c r="H46" s="67"/>
      <c r="I46" s="58"/>
      <c r="J46" s="68"/>
      <c r="K46" s="62"/>
      <c r="L46" s="62"/>
      <c r="M46" s="68">
        <f>SUM(IF(AND(F46=Uitslagen!F41,H46=Uitslagen!H41),10,0),IF(J46=Uitslagen!J41,5,0))</f>
        <v>15</v>
      </c>
    </row>
    <row r="47" spans="1:13" ht="3" customHeight="1" x14ac:dyDescent="0.25">
      <c r="A47" s="58"/>
      <c r="B47" s="58"/>
      <c r="C47" s="58" t="s">
        <v>11</v>
      </c>
      <c r="D47" s="58"/>
      <c r="E47" s="62"/>
      <c r="F47" s="58"/>
      <c r="G47" s="58"/>
      <c r="H47" s="58"/>
      <c r="I47" s="58"/>
      <c r="J47" s="68"/>
      <c r="K47" s="62"/>
      <c r="L47" s="62"/>
      <c r="M47" s="68"/>
    </row>
    <row r="48" spans="1:13" ht="12.75" customHeight="1" x14ac:dyDescent="0.25">
      <c r="A48" s="66">
        <v>42463</v>
      </c>
      <c r="B48" s="58" t="s">
        <v>55</v>
      </c>
      <c r="C48" s="58" t="s">
        <v>11</v>
      </c>
      <c r="D48" s="58" t="s">
        <v>47</v>
      </c>
      <c r="E48" s="62"/>
      <c r="F48" s="67"/>
      <c r="G48" s="58"/>
      <c r="H48" s="67"/>
      <c r="I48" s="58"/>
      <c r="J48" s="68"/>
      <c r="K48" s="62"/>
      <c r="L48" s="62"/>
      <c r="M48" s="68">
        <f>SUM(IF(AND(F48=Uitslagen!F43,H48=Uitslagen!H43),10,0),IF(J48=Uitslagen!J43,5,0))</f>
        <v>15</v>
      </c>
    </row>
    <row r="49" spans="1:13" ht="3" customHeight="1" x14ac:dyDescent="0.25">
      <c r="A49" s="58"/>
      <c r="B49" s="58"/>
      <c r="C49" s="58" t="s">
        <v>11</v>
      </c>
      <c r="D49" s="58"/>
      <c r="E49" s="62"/>
      <c r="F49" s="58"/>
      <c r="G49" s="58"/>
      <c r="H49" s="58"/>
      <c r="I49" s="58"/>
      <c r="J49" s="68"/>
      <c r="K49" s="62"/>
      <c r="L49" s="62"/>
      <c r="M49" s="68"/>
    </row>
    <row r="50" spans="1:13" ht="12.75" customHeight="1" x14ac:dyDescent="0.25">
      <c r="A50" s="66">
        <v>42470</v>
      </c>
      <c r="B50" s="58" t="s">
        <v>47</v>
      </c>
      <c r="C50" s="58" t="s">
        <v>11</v>
      </c>
      <c r="D50" s="58" t="s">
        <v>14</v>
      </c>
      <c r="E50" s="62"/>
      <c r="F50" s="67"/>
      <c r="G50" s="58"/>
      <c r="H50" s="67"/>
      <c r="I50" s="58"/>
      <c r="J50" s="68"/>
      <c r="K50" s="62"/>
      <c r="L50" s="62"/>
      <c r="M50" s="68">
        <f>SUM(IF(AND(F50=Uitslagen!F45,H50=Uitslagen!H45),10,0),IF(J50=Uitslagen!J45,5,0))</f>
        <v>15</v>
      </c>
    </row>
    <row r="51" spans="1:13" s="56" customFormat="1" ht="3" customHeight="1" x14ac:dyDescent="0.25">
      <c r="A51" s="58"/>
      <c r="B51" s="58"/>
      <c r="C51" s="58" t="s">
        <v>11</v>
      </c>
      <c r="D51" s="58"/>
      <c r="E51" s="62"/>
      <c r="F51" s="58"/>
      <c r="G51" s="58"/>
      <c r="H51" s="58"/>
      <c r="I51" s="58"/>
      <c r="J51" s="62"/>
      <c r="K51" s="62"/>
      <c r="L51" s="62"/>
      <c r="M51" s="68"/>
    </row>
    <row r="52" spans="1:13" ht="12.75" customHeight="1" x14ac:dyDescent="0.25">
      <c r="A52" s="66">
        <v>42484</v>
      </c>
      <c r="B52" s="58" t="s">
        <v>16</v>
      </c>
      <c r="C52" s="58" t="s">
        <v>11</v>
      </c>
      <c r="D52" s="58" t="s">
        <v>47</v>
      </c>
      <c r="E52" s="62"/>
      <c r="F52" s="67"/>
      <c r="G52" s="58"/>
      <c r="H52" s="67"/>
      <c r="I52" s="58"/>
      <c r="J52" s="68"/>
      <c r="K52" s="62"/>
      <c r="L52" s="62"/>
      <c r="M52" s="68">
        <f>SUM(IF(AND(F52=Uitslagen!F47,H52=Uitslagen!H47),10,0),IF(J52=Uitslagen!J47,5,0))</f>
        <v>15</v>
      </c>
    </row>
    <row r="53" spans="1:13" ht="3" customHeight="1" x14ac:dyDescent="0.25">
      <c r="A53" s="58"/>
      <c r="B53" s="58"/>
      <c r="C53" s="58" t="s">
        <v>11</v>
      </c>
      <c r="D53" s="58"/>
      <c r="E53" s="62"/>
      <c r="F53" s="58"/>
      <c r="G53" s="58"/>
      <c r="H53" s="58"/>
      <c r="I53" s="58"/>
      <c r="J53" s="68"/>
      <c r="K53" s="62"/>
      <c r="L53" s="62"/>
      <c r="M53" s="68"/>
    </row>
    <row r="54" spans="1:13" ht="12.75" customHeight="1" x14ac:dyDescent="0.25">
      <c r="A54" s="66">
        <v>42491</v>
      </c>
      <c r="B54" s="58" t="s">
        <v>47</v>
      </c>
      <c r="C54" s="58" t="s">
        <v>11</v>
      </c>
      <c r="D54" s="58" t="s">
        <v>46</v>
      </c>
      <c r="E54" s="62"/>
      <c r="F54" s="67"/>
      <c r="G54" s="58"/>
      <c r="H54" s="67"/>
      <c r="I54" s="58"/>
      <c r="J54" s="68"/>
      <c r="K54" s="62"/>
      <c r="L54" s="62"/>
      <c r="M54" s="68">
        <f>SUM(IF(AND(F54=Uitslagen!F49,H54=Uitslagen!H49),10,0),IF(J54=Uitslagen!J49,5,0))</f>
        <v>15</v>
      </c>
    </row>
    <row r="55" spans="1:13" ht="3" customHeight="1" x14ac:dyDescent="0.25">
      <c r="A55" s="58"/>
      <c r="B55" s="58"/>
      <c r="C55" s="58" t="s">
        <v>11</v>
      </c>
      <c r="D55" s="58" t="s">
        <v>56</v>
      </c>
      <c r="E55" s="62"/>
      <c r="F55" s="58"/>
      <c r="G55" s="58"/>
      <c r="H55" s="58"/>
      <c r="I55" s="58"/>
      <c r="J55" s="68"/>
      <c r="K55" s="62"/>
      <c r="L55" s="62"/>
      <c r="M55" s="68"/>
    </row>
    <row r="56" spans="1:13" ht="12.75" customHeight="1" x14ac:dyDescent="0.25">
      <c r="A56" s="66">
        <v>42498</v>
      </c>
      <c r="B56" s="58" t="s">
        <v>47</v>
      </c>
      <c r="C56" s="58" t="s">
        <v>11</v>
      </c>
      <c r="D56" s="58" t="s">
        <v>56</v>
      </c>
      <c r="E56" s="62"/>
      <c r="F56" s="67"/>
      <c r="G56" s="58"/>
      <c r="H56" s="67"/>
      <c r="I56" s="58"/>
      <c r="J56" s="68"/>
      <c r="K56" s="62"/>
      <c r="L56" s="62"/>
      <c r="M56" s="68">
        <f>SUM(IF(AND(F56=Uitslagen!F51,H56=Uitslagen!H51),10,0),IF(J56=Uitslagen!J51,5,0))</f>
        <v>15</v>
      </c>
    </row>
    <row r="57" spans="1:13" ht="3" customHeight="1" x14ac:dyDescent="0.25">
      <c r="A57" s="58"/>
      <c r="B57" s="58"/>
      <c r="C57" s="58" t="s">
        <v>11</v>
      </c>
      <c r="D57" s="58"/>
      <c r="E57" s="62"/>
      <c r="F57" s="58"/>
      <c r="G57" s="58"/>
      <c r="H57" s="58"/>
      <c r="I57" s="58"/>
      <c r="J57" s="68"/>
      <c r="K57" s="62"/>
      <c r="L57" s="62"/>
      <c r="M57" s="68"/>
    </row>
    <row r="58" spans="1:13" ht="12.75" customHeight="1" x14ac:dyDescent="0.25">
      <c r="A58" s="66">
        <v>42506</v>
      </c>
      <c r="B58" s="58" t="s">
        <v>15</v>
      </c>
      <c r="C58" s="58" t="s">
        <v>11</v>
      </c>
      <c r="D58" s="58" t="s">
        <v>47</v>
      </c>
      <c r="E58" s="62"/>
      <c r="F58" s="67"/>
      <c r="G58" s="58"/>
      <c r="H58" s="67"/>
      <c r="I58" s="58"/>
      <c r="J58" s="68"/>
      <c r="K58" s="62"/>
      <c r="L58" s="62"/>
      <c r="M58" s="68">
        <f>SUM(IF(AND(F58=Uitslagen!F53,H58=Uitslagen!H53),10,0),IF(J58=Uitslagen!J53,5,0))</f>
        <v>15</v>
      </c>
    </row>
    <row r="59" spans="1:13" s="56" customFormat="1" ht="12.75" customHeight="1" x14ac:dyDescent="0.3">
      <c r="A59" s="66"/>
      <c r="B59" s="57"/>
      <c r="C59" s="58"/>
      <c r="D59" s="57"/>
      <c r="E59" s="62"/>
      <c r="F59" s="69"/>
      <c r="G59" s="69"/>
      <c r="H59" s="69"/>
      <c r="I59" s="69"/>
      <c r="J59" s="69"/>
      <c r="K59" s="57"/>
      <c r="L59" s="57"/>
      <c r="M59" s="70">
        <f>SUM(M8:M50)</f>
        <v>75</v>
      </c>
    </row>
    <row r="60" spans="1:13" s="56" customFormat="1" ht="3" customHeight="1" x14ac:dyDescent="0.25">
      <c r="A60" s="66"/>
      <c r="B60" s="57"/>
      <c r="C60" s="58"/>
      <c r="D60" s="57"/>
      <c r="E60" s="62"/>
      <c r="F60" s="58"/>
      <c r="G60" s="58"/>
      <c r="H60" s="58"/>
      <c r="I60" s="58"/>
      <c r="J60" s="62"/>
      <c r="K60" s="62"/>
      <c r="L60" s="62"/>
      <c r="M60" s="58"/>
    </row>
    <row r="61" spans="1:13" ht="12.75" customHeight="1" x14ac:dyDescent="0.25">
      <c r="A61" s="71" t="s">
        <v>40</v>
      </c>
      <c r="B61" s="71"/>
      <c r="C61" s="71"/>
      <c r="D61" s="71"/>
      <c r="E61" s="71"/>
      <c r="F61" s="71"/>
      <c r="G61" s="58"/>
      <c r="H61" s="59"/>
      <c r="I61" s="60"/>
      <c r="J61" s="60"/>
      <c r="K61" s="61"/>
      <c r="L61" s="57"/>
      <c r="M61" s="68">
        <f>IF(H61=Uitslagen!H55,25,0)</f>
        <v>0</v>
      </c>
    </row>
    <row r="62" spans="1:13" ht="3" customHeight="1" x14ac:dyDescent="0.25">
      <c r="A62" s="71"/>
      <c r="B62" s="71"/>
      <c r="C62" s="71"/>
      <c r="D62" s="71"/>
      <c r="E62" s="71"/>
      <c r="F62" s="71"/>
      <c r="G62" s="58"/>
      <c r="H62" s="62"/>
      <c r="I62" s="62"/>
      <c r="J62" s="62"/>
      <c r="K62" s="62"/>
      <c r="L62" s="62"/>
      <c r="M62" s="68"/>
    </row>
    <row r="63" spans="1:13" ht="12.75" customHeight="1" x14ac:dyDescent="0.25">
      <c r="A63" s="71" t="s">
        <v>37</v>
      </c>
      <c r="B63" s="71"/>
      <c r="C63" s="71"/>
      <c r="D63" s="71"/>
      <c r="E63" s="71"/>
      <c r="F63" s="71"/>
      <c r="G63" s="58"/>
      <c r="H63" s="59"/>
      <c r="I63" s="60"/>
      <c r="J63" s="60"/>
      <c r="K63" s="61"/>
      <c r="L63" s="62"/>
      <c r="M63" s="68">
        <f>IF(H63=Uitslagen!H57,15,0)</f>
        <v>0</v>
      </c>
    </row>
    <row r="64" spans="1:13" ht="3" customHeight="1" x14ac:dyDescent="0.25">
      <c r="A64" s="71"/>
      <c r="B64" s="71"/>
      <c r="C64" s="71"/>
      <c r="D64" s="71"/>
      <c r="E64" s="71"/>
      <c r="F64" s="71"/>
      <c r="G64" s="58"/>
      <c r="H64" s="62"/>
      <c r="I64" s="62"/>
      <c r="J64" s="62"/>
      <c r="K64" s="62"/>
      <c r="L64" s="62"/>
      <c r="M64" s="68"/>
    </row>
    <row r="65" spans="1:13" ht="12" customHeight="1" x14ac:dyDescent="0.25">
      <c r="A65" s="71" t="s">
        <v>38</v>
      </c>
      <c r="B65" s="71"/>
      <c r="C65" s="71"/>
      <c r="D65" s="71"/>
      <c r="E65" s="71"/>
      <c r="F65" s="71"/>
      <c r="G65" s="58"/>
      <c r="H65" s="72"/>
      <c r="I65" s="73"/>
      <c r="J65" s="73"/>
      <c r="K65" s="74"/>
      <c r="L65" s="62"/>
      <c r="M65" s="68">
        <f>IF(H65=Uitslagen!H59,15,0)</f>
        <v>0</v>
      </c>
    </row>
    <row r="66" spans="1:13" ht="3" customHeight="1" x14ac:dyDescent="0.25">
      <c r="A66" s="71"/>
      <c r="B66" s="71"/>
      <c r="C66" s="71"/>
      <c r="D66" s="71"/>
      <c r="E66" s="71"/>
      <c r="F66" s="71"/>
      <c r="G66" s="58"/>
      <c r="H66" s="62"/>
      <c r="I66" s="62"/>
      <c r="J66" s="62"/>
      <c r="K66" s="62"/>
      <c r="L66" s="62"/>
      <c r="M66" s="68"/>
    </row>
    <row r="67" spans="1:13" ht="13.5" customHeight="1" x14ac:dyDescent="0.25">
      <c r="A67" s="71" t="s">
        <v>39</v>
      </c>
      <c r="B67" s="71"/>
      <c r="C67" s="71"/>
      <c r="D67" s="71"/>
      <c r="E67" s="71"/>
      <c r="F67" s="71"/>
      <c r="G67" s="58"/>
      <c r="H67" s="72"/>
      <c r="I67" s="73"/>
      <c r="J67" s="73"/>
      <c r="K67" s="74"/>
      <c r="L67" s="62"/>
      <c r="M67" s="68">
        <f>IF(H67=Uitslagen!H61,15,0)</f>
        <v>0</v>
      </c>
    </row>
    <row r="68" spans="1:13" ht="3" customHeight="1" x14ac:dyDescent="0.25">
      <c r="A68" s="71"/>
      <c r="B68" s="71"/>
      <c r="C68" s="71"/>
      <c r="D68" s="71"/>
      <c r="E68" s="71"/>
      <c r="F68" s="71"/>
      <c r="G68" s="58"/>
      <c r="H68" s="62"/>
      <c r="I68" s="62"/>
      <c r="J68" s="62"/>
      <c r="K68" s="62"/>
      <c r="L68" s="62"/>
      <c r="M68" s="68"/>
    </row>
    <row r="69" spans="1:13" ht="12.75" customHeight="1" x14ac:dyDescent="0.25">
      <c r="A69" s="71" t="s">
        <v>41</v>
      </c>
      <c r="B69" s="71"/>
      <c r="C69" s="71"/>
      <c r="D69" s="71"/>
      <c r="E69" s="71"/>
      <c r="F69" s="71"/>
      <c r="G69" s="58"/>
      <c r="H69" s="75"/>
      <c r="I69" s="76"/>
      <c r="J69" s="76"/>
      <c r="K69" s="77"/>
      <c r="L69" s="62"/>
      <c r="M69" s="68">
        <f>IF(H69=Uitslagen!H63,25,0)</f>
        <v>0</v>
      </c>
    </row>
    <row r="70" spans="1:13" ht="3" customHeight="1" x14ac:dyDescent="0.25">
      <c r="A70" s="71"/>
      <c r="B70" s="71"/>
      <c r="C70" s="71"/>
      <c r="D70" s="71"/>
      <c r="E70" s="71"/>
      <c r="F70" s="71"/>
      <c r="G70" s="58"/>
      <c r="H70" s="62"/>
      <c r="I70" s="62"/>
      <c r="J70" s="62"/>
      <c r="K70" s="62"/>
      <c r="L70" s="62"/>
      <c r="M70" s="68"/>
    </row>
    <row r="71" spans="1:13" ht="12.75" customHeight="1" x14ac:dyDescent="0.25">
      <c r="A71" s="56" t="s">
        <v>44</v>
      </c>
      <c r="G71" s="58"/>
      <c r="H71" s="59"/>
      <c r="I71" s="60"/>
      <c r="J71" s="60"/>
      <c r="K71" s="61"/>
      <c r="L71" s="62"/>
      <c r="M71" s="68">
        <f>IF(H71=Uitslagen!H65,25,IF(H71=Uitslagen!H67,25,0))</f>
        <v>0</v>
      </c>
    </row>
    <row r="72" spans="1:13" ht="3" customHeight="1" x14ac:dyDescent="0.25">
      <c r="A72" s="71"/>
      <c r="B72" s="71"/>
      <c r="C72" s="71"/>
      <c r="D72" s="71"/>
      <c r="E72" s="71"/>
      <c r="F72" s="71"/>
      <c r="G72" s="58"/>
      <c r="H72" s="62"/>
      <c r="I72" s="62"/>
      <c r="J72" s="62"/>
      <c r="K72" s="62"/>
      <c r="L72" s="62"/>
      <c r="M72" s="68"/>
    </row>
    <row r="73" spans="1:13" ht="12.75" customHeight="1" x14ac:dyDescent="0.25">
      <c r="A73" s="56" t="s">
        <v>45</v>
      </c>
      <c r="G73" s="58"/>
      <c r="H73" s="59"/>
      <c r="I73" s="60"/>
      <c r="J73" s="60"/>
      <c r="K73" s="61"/>
      <c r="L73" s="62"/>
      <c r="M73" s="68">
        <f>IF(H73=Uitslagen!H67,25,IF(H73=Uitslagen!H69,25,0))</f>
        <v>0</v>
      </c>
    </row>
    <row r="74" spans="1:13" ht="3" customHeight="1" x14ac:dyDescent="0.25">
      <c r="A74" s="71"/>
      <c r="B74" s="71"/>
      <c r="C74" s="71"/>
      <c r="D74" s="71"/>
      <c r="E74" s="71"/>
      <c r="F74" s="71"/>
      <c r="G74" s="58"/>
      <c r="H74" s="62"/>
      <c r="I74" s="62"/>
      <c r="J74" s="62"/>
      <c r="K74" s="62"/>
      <c r="L74" s="62"/>
      <c r="M74" s="68"/>
    </row>
    <row r="75" spans="1:13" ht="12.75" customHeight="1" x14ac:dyDescent="0.25">
      <c r="A75" s="71" t="s">
        <v>42</v>
      </c>
      <c r="B75" s="71"/>
      <c r="C75" s="71"/>
      <c r="D75" s="71"/>
      <c r="E75" s="71"/>
      <c r="F75" s="71"/>
      <c r="G75" s="58"/>
      <c r="H75" s="59"/>
      <c r="I75" s="60"/>
      <c r="J75" s="60"/>
      <c r="K75" s="61"/>
      <c r="L75" s="62"/>
      <c r="M75" s="68">
        <f>IF(H75=Uitslagen!H69,25,0)</f>
        <v>0</v>
      </c>
    </row>
    <row r="76" spans="1:13" s="56" customFormat="1" ht="3" customHeight="1" x14ac:dyDescent="0.25">
      <c r="A76" s="71"/>
      <c r="B76" s="57"/>
      <c r="C76" s="58"/>
      <c r="D76" s="57"/>
      <c r="E76" s="62"/>
      <c r="F76" s="58"/>
      <c r="G76" s="58"/>
      <c r="H76" s="58"/>
      <c r="I76" s="58"/>
      <c r="J76" s="62"/>
      <c r="K76" s="62"/>
      <c r="L76" s="62"/>
      <c r="M76" s="58"/>
    </row>
    <row r="77" spans="1:13" s="56" customFormat="1" ht="12.75" customHeight="1" x14ac:dyDescent="0.3">
      <c r="A77" s="71"/>
      <c r="B77" s="57"/>
      <c r="C77" s="58"/>
      <c r="D77" s="57"/>
      <c r="E77" s="62"/>
      <c r="F77" s="69" t="s">
        <v>33</v>
      </c>
      <c r="G77" s="69"/>
      <c r="H77" s="69"/>
      <c r="I77" s="69"/>
      <c r="J77" s="69"/>
      <c r="K77" s="64"/>
      <c r="L77" s="64"/>
      <c r="M77" s="70">
        <f>SUM(M61:M75)</f>
        <v>0</v>
      </c>
    </row>
    <row r="78" spans="1:13" s="56" customFormat="1" ht="3" customHeight="1" x14ac:dyDescent="0.25">
      <c r="A78" s="71"/>
      <c r="B78" s="57"/>
      <c r="C78" s="58"/>
      <c r="D78" s="57"/>
      <c r="E78" s="62"/>
      <c r="F78" s="58"/>
      <c r="G78" s="58"/>
      <c r="H78" s="58"/>
      <c r="I78" s="58"/>
      <c r="J78" s="62"/>
      <c r="K78" s="62"/>
      <c r="L78" s="62"/>
      <c r="M78" s="58"/>
    </row>
    <row r="79" spans="1:13" ht="12.75" customHeight="1" x14ac:dyDescent="0.25">
      <c r="L79" s="62"/>
      <c r="M79" s="58"/>
    </row>
    <row r="80" spans="1:13" ht="12.75" customHeight="1" x14ac:dyDescent="0.3">
      <c r="F80" s="78" t="s">
        <v>36</v>
      </c>
      <c r="G80" s="78"/>
      <c r="H80" s="78"/>
      <c r="I80" s="78"/>
      <c r="J80" s="78"/>
      <c r="K80" s="79"/>
      <c r="L80" s="64"/>
      <c r="M80" s="70">
        <f>M59+M77</f>
        <v>75</v>
      </c>
    </row>
    <row r="81" spans="12:13" ht="12.75" customHeight="1" x14ac:dyDescent="0.25">
      <c r="L81" s="62"/>
      <c r="M81" s="58"/>
    </row>
  </sheetData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sqref="A1:XFD1048576"/>
    </sheetView>
  </sheetViews>
  <sheetFormatPr defaultColWidth="11.6328125" defaultRowHeight="12.75" customHeight="1" x14ac:dyDescent="0.25"/>
  <cols>
    <col min="1" max="1" width="10.08984375" style="65" customWidth="1"/>
    <col min="2" max="2" width="16.453125" style="65" bestFit="1" customWidth="1"/>
    <col min="3" max="3" width="1.453125" style="65" bestFit="1" customWidth="1"/>
    <col min="4" max="4" width="18.36328125" style="65" bestFit="1" customWidth="1"/>
    <col min="5" max="5" width="1.90625" style="65" customWidth="1"/>
    <col min="6" max="6" width="2.90625" style="65" customWidth="1"/>
    <col min="7" max="7" width="2" style="65" bestFit="1" customWidth="1"/>
    <col min="8" max="8" width="2.90625" style="65" customWidth="1"/>
    <col min="9" max="9" width="1.6328125" style="65" customWidth="1"/>
    <col min="10" max="10" width="7.6328125" style="65" customWidth="1"/>
    <col min="11" max="11" width="4.08984375" style="65" customWidth="1"/>
    <col min="12" max="12" width="1.6328125" style="56" customWidth="1"/>
    <col min="13" max="13" width="8.453125" style="56" bestFit="1" customWidth="1"/>
    <col min="14" max="16384" width="11.6328125" style="65"/>
  </cols>
  <sheetData>
    <row r="1" spans="1:13" s="56" customFormat="1" ht="3" customHeight="1" x14ac:dyDescent="0.25"/>
    <row r="2" spans="1:13" s="56" customFormat="1" ht="12.75" customHeight="1" x14ac:dyDescent="0.25">
      <c r="A2" s="57" t="s">
        <v>2</v>
      </c>
      <c r="B2" s="57"/>
      <c r="C2" s="58" t="s">
        <v>3</v>
      </c>
      <c r="D2" s="59"/>
      <c r="E2" s="60"/>
      <c r="F2" s="60"/>
      <c r="G2" s="60"/>
      <c r="H2" s="61"/>
      <c r="I2" s="58"/>
      <c r="J2" s="62"/>
      <c r="K2" s="62"/>
      <c r="L2" s="62"/>
      <c r="M2" s="58"/>
    </row>
    <row r="3" spans="1:13" s="56" customFormat="1" ht="3" customHeight="1" x14ac:dyDescent="0.25"/>
    <row r="4" spans="1:13" s="56" customFormat="1" ht="12.75" customHeight="1" x14ac:dyDescent="0.25">
      <c r="A4" s="57" t="s">
        <v>4</v>
      </c>
      <c r="B4" s="57"/>
      <c r="C4" s="58" t="s">
        <v>3</v>
      </c>
      <c r="D4" s="59"/>
      <c r="E4" s="60"/>
      <c r="F4" s="60"/>
      <c r="G4" s="60"/>
      <c r="H4" s="61"/>
      <c r="I4" s="58"/>
      <c r="J4" s="62"/>
      <c r="K4" s="62"/>
      <c r="L4" s="62"/>
      <c r="M4" s="58"/>
    </row>
    <row r="5" spans="1:13" s="56" customFormat="1" ht="3" customHeight="1" x14ac:dyDescent="0.25">
      <c r="A5" s="58"/>
      <c r="B5" s="58"/>
      <c r="C5" s="58"/>
      <c r="D5" s="58"/>
      <c r="E5" s="62"/>
      <c r="F5" s="58"/>
      <c r="G5" s="58"/>
      <c r="H5" s="58"/>
      <c r="I5" s="58"/>
      <c r="J5" s="62"/>
      <c r="K5" s="62"/>
      <c r="L5" s="62"/>
      <c r="M5" s="58"/>
    </row>
    <row r="6" spans="1:13" ht="12.75" customHeight="1" x14ac:dyDescent="0.3">
      <c r="A6" s="63" t="s">
        <v>5</v>
      </c>
      <c r="B6" s="63" t="s">
        <v>6</v>
      </c>
      <c r="C6" s="63"/>
      <c r="D6" s="63" t="s">
        <v>7</v>
      </c>
      <c r="E6" s="64"/>
      <c r="F6" s="63" t="s">
        <v>8</v>
      </c>
      <c r="G6" s="63"/>
      <c r="H6" s="63"/>
      <c r="I6" s="63"/>
      <c r="J6" s="63" t="s">
        <v>9</v>
      </c>
      <c r="K6" s="62"/>
      <c r="L6" s="63"/>
      <c r="M6" s="63" t="s">
        <v>1</v>
      </c>
    </row>
    <row r="7" spans="1:13" ht="3" customHeight="1" x14ac:dyDescent="0.25">
      <c r="A7" s="58"/>
      <c r="B7" s="58"/>
      <c r="C7" s="58"/>
      <c r="D7" s="58"/>
      <c r="E7" s="62"/>
      <c r="F7" s="58"/>
      <c r="G7" s="58"/>
      <c r="H7" s="58"/>
      <c r="I7" s="58"/>
      <c r="J7" s="58"/>
      <c r="K7" s="62"/>
      <c r="L7" s="62"/>
      <c r="M7" s="58"/>
    </row>
    <row r="8" spans="1:13" ht="12.75" customHeight="1" x14ac:dyDescent="0.25">
      <c r="A8" s="66">
        <v>42253</v>
      </c>
      <c r="B8" s="58" t="s">
        <v>46</v>
      </c>
      <c r="C8" s="58" t="s">
        <v>11</v>
      </c>
      <c r="D8" s="58" t="s">
        <v>47</v>
      </c>
      <c r="E8" s="62"/>
      <c r="F8" s="67"/>
      <c r="G8" s="58"/>
      <c r="H8" s="67"/>
      <c r="I8" s="58"/>
      <c r="J8" s="68"/>
      <c r="K8" s="62"/>
      <c r="L8" s="62"/>
      <c r="M8" s="68">
        <f>SUM(IF(AND(F8=Uitslagen!F3,H8=Uitslagen!H3),10,0),IF(J8=Uitslagen!J3,5,0))</f>
        <v>0</v>
      </c>
    </row>
    <row r="9" spans="1:13" ht="3" customHeight="1" x14ac:dyDescent="0.25">
      <c r="A9" s="85">
        <v>42260</v>
      </c>
      <c r="B9" s="58" t="s">
        <v>47</v>
      </c>
      <c r="C9" s="58" t="s">
        <v>11</v>
      </c>
      <c r="D9" s="58"/>
      <c r="E9" s="62"/>
      <c r="F9" s="58"/>
      <c r="G9" s="58"/>
      <c r="H9" s="58"/>
      <c r="I9" s="58"/>
      <c r="J9" s="68"/>
      <c r="K9" s="62"/>
      <c r="L9" s="62"/>
      <c r="M9" s="68"/>
    </row>
    <row r="10" spans="1:13" ht="12.75" customHeight="1" x14ac:dyDescent="0.25">
      <c r="A10" s="66">
        <v>42260</v>
      </c>
      <c r="B10" s="58" t="s">
        <v>47</v>
      </c>
      <c r="C10" s="58" t="s">
        <v>11</v>
      </c>
      <c r="D10" s="58" t="s">
        <v>48</v>
      </c>
      <c r="E10" s="62"/>
      <c r="F10" s="67"/>
      <c r="G10" s="58"/>
      <c r="H10" s="67"/>
      <c r="I10" s="58"/>
      <c r="J10" s="68"/>
      <c r="K10" s="62"/>
      <c r="L10" s="62"/>
      <c r="M10" s="68">
        <f>SUM(IF(AND(F10=Uitslagen!F5,H10=Uitslagen!H5),10,0),IF(J10=Uitslagen!J5,5,0))</f>
        <v>0</v>
      </c>
    </row>
    <row r="11" spans="1:13" ht="3" customHeight="1" x14ac:dyDescent="0.25">
      <c r="A11" s="58"/>
      <c r="B11" s="58"/>
      <c r="C11" s="58" t="s">
        <v>11</v>
      </c>
      <c r="D11" s="58"/>
      <c r="E11" s="62"/>
      <c r="F11" s="58"/>
      <c r="G11" s="58"/>
      <c r="H11" s="58"/>
      <c r="I11" s="58"/>
      <c r="J11" s="68"/>
      <c r="K11" s="62"/>
      <c r="L11" s="62"/>
      <c r="M11" s="68"/>
    </row>
    <row r="12" spans="1:13" ht="12.75" customHeight="1" x14ac:dyDescent="0.25">
      <c r="A12" s="66">
        <v>42267</v>
      </c>
      <c r="B12" s="58" t="s">
        <v>49</v>
      </c>
      <c r="C12" s="58" t="s">
        <v>11</v>
      </c>
      <c r="D12" s="58" t="s">
        <v>47</v>
      </c>
      <c r="E12" s="62"/>
      <c r="F12" s="67"/>
      <c r="G12" s="58"/>
      <c r="H12" s="67"/>
      <c r="I12" s="58"/>
      <c r="J12" s="68"/>
      <c r="K12" s="62"/>
      <c r="L12" s="62"/>
      <c r="M12" s="68">
        <f>SUM(IF(AND(F12=Uitslagen!F7,H12=Uitslagen!H7),10,0),IF(J12=Uitslagen!J7,5,0))</f>
        <v>0</v>
      </c>
    </row>
    <row r="13" spans="1:13" ht="3" customHeight="1" x14ac:dyDescent="0.25">
      <c r="A13" s="58"/>
      <c r="B13" s="58"/>
      <c r="C13" s="58" t="s">
        <v>11</v>
      </c>
      <c r="D13" s="58"/>
      <c r="E13" s="62"/>
      <c r="F13" s="58"/>
      <c r="G13" s="58"/>
      <c r="H13" s="58"/>
      <c r="I13" s="58"/>
      <c r="J13" s="68"/>
      <c r="K13" s="62"/>
      <c r="L13" s="62"/>
      <c r="M13" s="68"/>
    </row>
    <row r="14" spans="1:13" ht="12.75" customHeight="1" x14ac:dyDescent="0.25">
      <c r="A14" s="66">
        <v>42274</v>
      </c>
      <c r="B14" s="58" t="s">
        <v>47</v>
      </c>
      <c r="C14" s="58" t="s">
        <v>11</v>
      </c>
      <c r="D14" s="58" t="s">
        <v>17</v>
      </c>
      <c r="E14" s="62"/>
      <c r="F14" s="67"/>
      <c r="G14" s="58"/>
      <c r="H14" s="67"/>
      <c r="I14" s="58"/>
      <c r="J14" s="68"/>
      <c r="K14" s="62"/>
      <c r="L14" s="62"/>
      <c r="M14" s="68">
        <f>SUM(IF(AND(F14=Uitslagen!F9,H14=Uitslagen!H9),10,0),IF(J14=Uitslagen!J9,5,0))</f>
        <v>0</v>
      </c>
    </row>
    <row r="15" spans="1:13" ht="3" customHeight="1" x14ac:dyDescent="0.25">
      <c r="A15" s="58"/>
      <c r="B15" s="58"/>
      <c r="C15" s="58" t="s">
        <v>11</v>
      </c>
      <c r="D15" s="58"/>
      <c r="E15" s="62"/>
      <c r="F15" s="58"/>
      <c r="G15" s="58"/>
      <c r="H15" s="58"/>
      <c r="I15" s="58"/>
      <c r="J15" s="68"/>
      <c r="K15" s="62"/>
      <c r="L15" s="62"/>
      <c r="M15" s="68"/>
    </row>
    <row r="16" spans="1:13" ht="12.75" customHeight="1" x14ac:dyDescent="0.25">
      <c r="A16" s="66">
        <v>42281</v>
      </c>
      <c r="B16" s="58" t="s">
        <v>50</v>
      </c>
      <c r="C16" s="58" t="s">
        <v>11</v>
      </c>
      <c r="D16" s="58" t="s">
        <v>47</v>
      </c>
      <c r="E16" s="62"/>
      <c r="F16" s="67"/>
      <c r="G16" s="58"/>
      <c r="H16" s="67"/>
      <c r="I16" s="58"/>
      <c r="J16" s="68"/>
      <c r="K16" s="62"/>
      <c r="L16" s="62"/>
      <c r="M16" s="68">
        <f>SUM(IF(AND(F16=Uitslagen!F11,H16=Uitslagen!H11),10,0),IF(J16=Uitslagen!J11,5,0))</f>
        <v>0</v>
      </c>
    </row>
    <row r="17" spans="1:13" ht="3" customHeight="1" x14ac:dyDescent="0.25">
      <c r="A17" s="58"/>
      <c r="B17" s="58"/>
      <c r="C17" s="58" t="s">
        <v>11</v>
      </c>
      <c r="D17" s="58"/>
      <c r="E17" s="62"/>
      <c r="F17" s="58"/>
      <c r="G17" s="58"/>
      <c r="H17" s="58"/>
      <c r="I17" s="58"/>
      <c r="J17" s="68"/>
      <c r="K17" s="62"/>
      <c r="L17" s="62"/>
      <c r="M17" s="68"/>
    </row>
    <row r="18" spans="1:13" ht="12.75" customHeight="1" x14ac:dyDescent="0.25">
      <c r="A18" s="66">
        <v>42288</v>
      </c>
      <c r="B18" s="58" t="s">
        <v>51</v>
      </c>
      <c r="C18" s="58" t="s">
        <v>11</v>
      </c>
      <c r="D18" s="58" t="s">
        <v>52</v>
      </c>
      <c r="E18" s="62"/>
      <c r="F18" s="67"/>
      <c r="G18" s="58"/>
      <c r="H18" s="67"/>
      <c r="I18" s="58"/>
      <c r="J18" s="68"/>
      <c r="K18" s="62"/>
      <c r="L18" s="62"/>
      <c r="M18" s="68">
        <f>SUM(IF(AND(F18=Uitslagen!F13,H18=Uitslagen!H13),10,0),IF(J18=Uitslagen!J13,5,0))</f>
        <v>0</v>
      </c>
    </row>
    <row r="19" spans="1:13" ht="3" customHeight="1" x14ac:dyDescent="0.25">
      <c r="A19" s="58"/>
      <c r="B19" s="58"/>
      <c r="C19" s="58" t="s">
        <v>11</v>
      </c>
      <c r="D19" s="58"/>
      <c r="E19" s="62"/>
      <c r="F19" s="58"/>
      <c r="G19" s="58"/>
      <c r="H19" s="58"/>
      <c r="I19" s="58"/>
      <c r="J19" s="68"/>
      <c r="K19" s="62"/>
      <c r="L19" s="62"/>
      <c r="M19" s="68"/>
    </row>
    <row r="20" spans="1:13" ht="12.75" customHeight="1" x14ac:dyDescent="0.25">
      <c r="A20" s="66">
        <v>42295</v>
      </c>
      <c r="B20" s="58" t="s">
        <v>47</v>
      </c>
      <c r="C20" s="58" t="s">
        <v>11</v>
      </c>
      <c r="D20" s="58" t="s">
        <v>53</v>
      </c>
      <c r="E20" s="62"/>
      <c r="F20" s="67"/>
      <c r="G20" s="58"/>
      <c r="H20" s="67"/>
      <c r="I20" s="58"/>
      <c r="J20" s="68"/>
      <c r="K20" s="62"/>
      <c r="L20" s="62"/>
      <c r="M20" s="68">
        <f>SUM(IF(AND(F20=Uitslagen!F15,H20=Uitslagen!H15),10,0),IF(J20=Uitslagen!J15,5,0))</f>
        <v>0</v>
      </c>
    </row>
    <row r="21" spans="1:13" ht="3" customHeight="1" x14ac:dyDescent="0.25">
      <c r="A21" s="58"/>
      <c r="B21" s="58"/>
      <c r="C21" s="58" t="s">
        <v>11</v>
      </c>
      <c r="D21" s="58"/>
      <c r="E21" s="62"/>
      <c r="F21" s="58"/>
      <c r="G21" s="58"/>
      <c r="H21" s="58"/>
      <c r="I21" s="58"/>
      <c r="J21" s="68"/>
      <c r="K21" s="62"/>
      <c r="L21" s="62"/>
      <c r="M21" s="68"/>
    </row>
    <row r="22" spans="1:13" ht="12.75" customHeight="1" x14ac:dyDescent="0.25">
      <c r="A22" s="66">
        <v>42309</v>
      </c>
      <c r="B22" s="58" t="s">
        <v>54</v>
      </c>
      <c r="C22" s="58" t="s">
        <v>11</v>
      </c>
      <c r="D22" s="58" t="s">
        <v>47</v>
      </c>
      <c r="E22" s="62"/>
      <c r="F22" s="67"/>
      <c r="G22" s="58"/>
      <c r="H22" s="67"/>
      <c r="I22" s="58"/>
      <c r="J22" s="68"/>
      <c r="K22" s="62"/>
      <c r="L22" s="62"/>
      <c r="M22" s="68">
        <f>SUM(IF(AND(F22=Uitslagen!F17,H22=Uitslagen!H17),10,0),IF(J22=Uitslagen!J17,5,0))</f>
        <v>0</v>
      </c>
    </row>
    <row r="23" spans="1:13" ht="3" customHeight="1" x14ac:dyDescent="0.25">
      <c r="A23" s="58"/>
      <c r="B23" s="58"/>
      <c r="C23" s="58" t="s">
        <v>11</v>
      </c>
      <c r="D23" s="58"/>
      <c r="E23" s="62"/>
      <c r="F23" s="58"/>
      <c r="G23" s="58"/>
      <c r="H23" s="58"/>
      <c r="I23" s="58"/>
      <c r="J23" s="68"/>
      <c r="K23" s="62"/>
      <c r="L23" s="62"/>
      <c r="M23" s="68"/>
    </row>
    <row r="24" spans="1:13" ht="12.75" customHeight="1" x14ac:dyDescent="0.25">
      <c r="A24" s="66">
        <v>42316</v>
      </c>
      <c r="B24" s="58" t="s">
        <v>47</v>
      </c>
      <c r="C24" s="58" t="s">
        <v>11</v>
      </c>
      <c r="D24" s="58" t="s">
        <v>55</v>
      </c>
      <c r="E24" s="62"/>
      <c r="F24" s="67"/>
      <c r="G24" s="58"/>
      <c r="H24" s="67"/>
      <c r="I24" s="58"/>
      <c r="J24" s="68"/>
      <c r="K24" s="62"/>
      <c r="L24" s="62"/>
      <c r="M24" s="68">
        <f>SUM(IF(AND(F24=Uitslagen!F19,H24=Uitslagen!H19),10,0),IF(J24=Uitslagen!J19,5,0))</f>
        <v>0</v>
      </c>
    </row>
    <row r="25" spans="1:13" ht="3" customHeight="1" x14ac:dyDescent="0.25">
      <c r="A25" s="58"/>
      <c r="B25" s="58"/>
      <c r="C25" s="58" t="s">
        <v>11</v>
      </c>
      <c r="D25" s="58"/>
      <c r="E25" s="62"/>
      <c r="F25" s="58"/>
      <c r="G25" s="58"/>
      <c r="H25" s="58"/>
      <c r="I25" s="58"/>
      <c r="J25" s="68"/>
      <c r="K25" s="62"/>
      <c r="L25" s="62"/>
      <c r="M25" s="68"/>
    </row>
    <row r="26" spans="1:13" ht="12.75" customHeight="1" x14ac:dyDescent="0.25">
      <c r="A26" s="66">
        <v>42323</v>
      </c>
      <c r="B26" s="58" t="s">
        <v>14</v>
      </c>
      <c r="C26" s="58" t="s">
        <v>11</v>
      </c>
      <c r="D26" s="58" t="s">
        <v>47</v>
      </c>
      <c r="E26" s="62"/>
      <c r="F26" s="67"/>
      <c r="G26" s="58"/>
      <c r="H26" s="67"/>
      <c r="I26" s="58"/>
      <c r="J26" s="68"/>
      <c r="K26" s="62"/>
      <c r="L26" s="62"/>
      <c r="M26" s="68">
        <f>SUM(IF(AND(F26=Uitslagen!F21,H26=Uitslagen!H21),10,0),IF(J26=Uitslagen!J21,5,0))</f>
        <v>0</v>
      </c>
    </row>
    <row r="27" spans="1:13" ht="3" customHeight="1" x14ac:dyDescent="0.25">
      <c r="A27" s="58"/>
      <c r="B27" s="58"/>
      <c r="C27" s="58" t="s">
        <v>11</v>
      </c>
      <c r="D27" s="58"/>
      <c r="E27" s="62"/>
      <c r="F27" s="58"/>
      <c r="G27" s="58"/>
      <c r="H27" s="58"/>
      <c r="I27" s="58"/>
      <c r="J27" s="68"/>
      <c r="K27" s="62"/>
      <c r="L27" s="62"/>
      <c r="M27" s="68"/>
    </row>
    <row r="28" spans="1:13" ht="12.75" customHeight="1" x14ac:dyDescent="0.25">
      <c r="A28" s="66">
        <v>42337</v>
      </c>
      <c r="B28" s="58" t="s">
        <v>47</v>
      </c>
      <c r="C28" s="58" t="s">
        <v>11</v>
      </c>
      <c r="D28" s="58" t="s">
        <v>15</v>
      </c>
      <c r="E28" s="62"/>
      <c r="F28" s="67"/>
      <c r="G28" s="58"/>
      <c r="H28" s="67"/>
      <c r="I28" s="58"/>
      <c r="J28" s="68"/>
      <c r="K28" s="62"/>
      <c r="L28" s="62"/>
      <c r="M28" s="68">
        <f>SUM(IF(AND(F28=Uitslagen!F23,H28=Uitslagen!H23),10,0),IF(J28=Uitslagen!J23,5,0))</f>
        <v>0</v>
      </c>
    </row>
    <row r="29" spans="1:13" ht="3" customHeight="1" x14ac:dyDescent="0.25">
      <c r="A29" s="58"/>
      <c r="B29" s="58"/>
      <c r="C29" s="58" t="s">
        <v>11</v>
      </c>
      <c r="D29" s="58"/>
      <c r="E29" s="62"/>
      <c r="F29" s="58"/>
      <c r="G29" s="58"/>
      <c r="H29" s="58"/>
      <c r="I29" s="58"/>
      <c r="J29" s="68"/>
      <c r="K29" s="62"/>
      <c r="L29" s="62"/>
      <c r="M29" s="68"/>
    </row>
    <row r="30" spans="1:13" ht="12.75" customHeight="1" x14ac:dyDescent="0.25">
      <c r="A30" s="66">
        <v>42344</v>
      </c>
      <c r="B30" s="58" t="s">
        <v>56</v>
      </c>
      <c r="C30" s="58" t="s">
        <v>11</v>
      </c>
      <c r="D30" s="58" t="s">
        <v>47</v>
      </c>
      <c r="E30" s="62"/>
      <c r="F30" s="67"/>
      <c r="G30" s="58"/>
      <c r="H30" s="67"/>
      <c r="I30" s="58"/>
      <c r="J30" s="68"/>
      <c r="K30" s="62"/>
      <c r="L30" s="62"/>
      <c r="M30" s="68">
        <f>SUM(IF(AND(F30=Uitslagen!F25,H30=Uitslagen!H25),10,0),IF(J30=Uitslagen!J25,5,0))</f>
        <v>0</v>
      </c>
    </row>
    <row r="31" spans="1:13" ht="3" customHeight="1" x14ac:dyDescent="0.25">
      <c r="A31" s="58"/>
      <c r="B31" s="58"/>
      <c r="C31" s="58" t="s">
        <v>11</v>
      </c>
      <c r="D31" s="58"/>
      <c r="E31" s="62"/>
      <c r="F31" s="58"/>
      <c r="G31" s="58"/>
      <c r="H31" s="58"/>
      <c r="I31" s="58"/>
      <c r="J31" s="68"/>
      <c r="K31" s="62"/>
      <c r="L31" s="62"/>
      <c r="M31" s="68"/>
    </row>
    <row r="32" spans="1:13" ht="12.75" customHeight="1" x14ac:dyDescent="0.25">
      <c r="A32" s="66">
        <v>42351</v>
      </c>
      <c r="B32" s="58" t="s">
        <v>47</v>
      </c>
      <c r="C32" s="58" t="s">
        <v>11</v>
      </c>
      <c r="D32" s="58" t="s">
        <v>16</v>
      </c>
      <c r="E32" s="62"/>
      <c r="F32" s="67"/>
      <c r="G32" s="58"/>
      <c r="H32" s="67"/>
      <c r="I32" s="58"/>
      <c r="J32" s="68"/>
      <c r="K32" s="62"/>
      <c r="L32" s="62"/>
      <c r="M32" s="68">
        <f>SUM(IF(AND(F32=Uitslagen!F27,H32=Uitslagen!H27),10,0),IF(J32=Uitslagen!J27,5,0))</f>
        <v>0</v>
      </c>
    </row>
    <row r="33" spans="1:13" ht="3" customHeight="1" x14ac:dyDescent="0.25">
      <c r="A33" s="58"/>
      <c r="B33" s="58"/>
      <c r="C33" s="58" t="s">
        <v>11</v>
      </c>
      <c r="D33" s="58"/>
      <c r="E33" s="62"/>
      <c r="F33" s="58"/>
      <c r="G33" s="58"/>
      <c r="H33" s="58"/>
      <c r="I33" s="58"/>
      <c r="J33" s="68"/>
      <c r="K33" s="62"/>
      <c r="L33" s="62"/>
      <c r="M33" s="68"/>
    </row>
    <row r="34" spans="1:13" ht="12.75" customHeight="1" x14ac:dyDescent="0.25">
      <c r="A34" s="66">
        <v>42393</v>
      </c>
      <c r="B34" s="58" t="s">
        <v>48</v>
      </c>
      <c r="C34" s="58" t="s">
        <v>11</v>
      </c>
      <c r="D34" s="58" t="s">
        <v>47</v>
      </c>
      <c r="E34" s="62"/>
      <c r="F34" s="67"/>
      <c r="G34" s="58"/>
      <c r="H34" s="67"/>
      <c r="I34" s="58"/>
      <c r="J34" s="68"/>
      <c r="K34" s="62"/>
      <c r="L34" s="62"/>
      <c r="M34" s="68">
        <f>SUM(IF(AND(F34=Uitslagen!F29,H34=Uitslagen!H29),10,0),IF(J34=Uitslagen!J29,5,0))</f>
        <v>0</v>
      </c>
    </row>
    <row r="35" spans="1:13" ht="3" customHeight="1" x14ac:dyDescent="0.25">
      <c r="A35" s="58"/>
      <c r="B35" s="58"/>
      <c r="C35" s="58" t="s">
        <v>11</v>
      </c>
      <c r="D35" s="58"/>
      <c r="E35" s="62"/>
      <c r="F35" s="58"/>
      <c r="G35" s="58"/>
      <c r="H35" s="58"/>
      <c r="I35" s="58"/>
      <c r="J35" s="68"/>
      <c r="K35" s="62"/>
      <c r="L35" s="62"/>
      <c r="M35" s="68"/>
    </row>
    <row r="36" spans="1:13" ht="12.75" customHeight="1" x14ac:dyDescent="0.25">
      <c r="A36" s="66">
        <v>42400</v>
      </c>
      <c r="B36" s="58" t="s">
        <v>47</v>
      </c>
      <c r="C36" s="58" t="s">
        <v>11</v>
      </c>
      <c r="D36" s="58" t="s">
        <v>49</v>
      </c>
      <c r="E36" s="62"/>
      <c r="F36" s="67"/>
      <c r="G36" s="58"/>
      <c r="H36" s="67"/>
      <c r="I36" s="58"/>
      <c r="J36" s="68"/>
      <c r="K36" s="62"/>
      <c r="L36" s="62"/>
      <c r="M36" s="68">
        <f>SUM(IF(AND(F36=Uitslagen!F31,H36=Uitslagen!H31),10,0),IF(J36=Uitslagen!J31,5,0))</f>
        <v>0</v>
      </c>
    </row>
    <row r="37" spans="1:13" ht="3" customHeight="1" x14ac:dyDescent="0.25">
      <c r="A37" s="58"/>
      <c r="B37" s="58"/>
      <c r="C37" s="58" t="s">
        <v>11</v>
      </c>
      <c r="D37" s="58"/>
      <c r="E37" s="62"/>
      <c r="F37" s="58"/>
      <c r="G37" s="58"/>
      <c r="H37" s="58"/>
      <c r="I37" s="58"/>
      <c r="J37" s="68"/>
      <c r="K37" s="62"/>
      <c r="L37" s="62"/>
      <c r="M37" s="68"/>
    </row>
    <row r="38" spans="1:13" ht="12.75" customHeight="1" x14ac:dyDescent="0.25">
      <c r="A38" s="66">
        <v>42414</v>
      </c>
      <c r="B38" s="58" t="s">
        <v>17</v>
      </c>
      <c r="C38" s="58" t="s">
        <v>11</v>
      </c>
      <c r="D38" s="58" t="s">
        <v>47</v>
      </c>
      <c r="E38" s="62"/>
      <c r="F38" s="67"/>
      <c r="G38" s="58"/>
      <c r="H38" s="67"/>
      <c r="I38" s="58"/>
      <c r="J38" s="68"/>
      <c r="K38" s="62"/>
      <c r="L38" s="62"/>
      <c r="M38" s="68">
        <f>SUM(IF(AND(F38=Uitslagen!F33,H38=Uitslagen!H33),10,0),IF(J38=Uitslagen!J33,5,0))</f>
        <v>15</v>
      </c>
    </row>
    <row r="39" spans="1:13" ht="3" customHeight="1" x14ac:dyDescent="0.25">
      <c r="A39" s="58"/>
      <c r="B39" s="58"/>
      <c r="C39" s="58" t="s">
        <v>11</v>
      </c>
      <c r="D39" s="58"/>
      <c r="E39" s="62"/>
      <c r="F39" s="58"/>
      <c r="G39" s="58"/>
      <c r="H39" s="58"/>
      <c r="I39" s="58"/>
      <c r="J39" s="68"/>
      <c r="K39" s="62"/>
      <c r="L39" s="62"/>
      <c r="M39" s="68"/>
    </row>
    <row r="40" spans="1:13" ht="12.75" customHeight="1" x14ac:dyDescent="0.25">
      <c r="A40" s="66">
        <v>42421</v>
      </c>
      <c r="B40" s="58" t="s">
        <v>47</v>
      </c>
      <c r="C40" s="58" t="s">
        <v>11</v>
      </c>
      <c r="D40" s="58" t="s">
        <v>50</v>
      </c>
      <c r="E40" s="62"/>
      <c r="F40" s="67"/>
      <c r="G40" s="58"/>
      <c r="H40" s="67"/>
      <c r="I40" s="58"/>
      <c r="J40" s="68"/>
      <c r="K40" s="62"/>
      <c r="L40" s="62"/>
      <c r="M40" s="68">
        <f>SUM(IF(AND(F40=Uitslagen!F35,H40=Uitslagen!H35),10,0),IF(J40=Uitslagen!J35,5,0))</f>
        <v>0</v>
      </c>
    </row>
    <row r="41" spans="1:13" ht="3" customHeight="1" x14ac:dyDescent="0.25">
      <c r="A41" s="58"/>
      <c r="B41" s="58"/>
      <c r="C41" s="58" t="s">
        <v>11</v>
      </c>
      <c r="D41" s="58"/>
      <c r="E41" s="62"/>
      <c r="F41" s="58"/>
      <c r="G41" s="58"/>
      <c r="H41" s="58"/>
      <c r="I41" s="58"/>
      <c r="J41" s="68"/>
      <c r="K41" s="62"/>
      <c r="L41" s="62"/>
      <c r="M41" s="68"/>
    </row>
    <row r="42" spans="1:13" ht="12.75" customHeight="1" x14ac:dyDescent="0.25">
      <c r="A42" s="66">
        <v>42435</v>
      </c>
      <c r="B42" s="58" t="s">
        <v>52</v>
      </c>
      <c r="C42" s="58" t="s">
        <v>11</v>
      </c>
      <c r="D42" s="58" t="s">
        <v>47</v>
      </c>
      <c r="E42" s="62"/>
      <c r="F42" s="67"/>
      <c r="G42" s="58"/>
      <c r="H42" s="67"/>
      <c r="I42" s="58"/>
      <c r="J42" s="68"/>
      <c r="K42" s="62"/>
      <c r="L42" s="62"/>
      <c r="M42" s="68">
        <f>SUM(IF(AND(F42=Uitslagen!F37,H42=Uitslagen!H37),10,0),IF(J42=Uitslagen!J37,5,0))</f>
        <v>0</v>
      </c>
    </row>
    <row r="43" spans="1:13" ht="3" customHeight="1" x14ac:dyDescent="0.25">
      <c r="A43" s="58"/>
      <c r="B43" s="58"/>
      <c r="C43" s="58" t="s">
        <v>11</v>
      </c>
      <c r="D43" s="58"/>
      <c r="E43" s="62"/>
      <c r="F43" s="58"/>
      <c r="G43" s="58"/>
      <c r="H43" s="58"/>
      <c r="I43" s="58"/>
      <c r="J43" s="68"/>
      <c r="K43" s="62"/>
      <c r="L43" s="62"/>
      <c r="M43" s="68"/>
    </row>
    <row r="44" spans="1:13" ht="12.75" customHeight="1" x14ac:dyDescent="0.25">
      <c r="A44" s="66">
        <v>42442</v>
      </c>
      <c r="B44" s="58" t="s">
        <v>53</v>
      </c>
      <c r="C44" s="58" t="s">
        <v>11</v>
      </c>
      <c r="D44" s="58" t="s">
        <v>47</v>
      </c>
      <c r="E44" s="62"/>
      <c r="F44" s="67"/>
      <c r="G44" s="58"/>
      <c r="H44" s="67"/>
      <c r="I44" s="58"/>
      <c r="J44" s="68"/>
      <c r="K44" s="62"/>
      <c r="L44" s="62"/>
      <c r="M44" s="68">
        <f>SUM(IF(AND(F44=Uitslagen!F39,H44=Uitslagen!H39),10,0),IF(J44=Uitslagen!J39,5,0))</f>
        <v>15</v>
      </c>
    </row>
    <row r="45" spans="1:13" ht="3" customHeight="1" x14ac:dyDescent="0.25">
      <c r="A45" s="58"/>
      <c r="B45" s="58"/>
      <c r="C45" s="58" t="s">
        <v>11</v>
      </c>
      <c r="D45" s="58"/>
      <c r="E45" s="62"/>
      <c r="F45" s="58"/>
      <c r="G45" s="58"/>
      <c r="H45" s="58"/>
      <c r="I45" s="58"/>
      <c r="J45" s="68"/>
      <c r="K45" s="62"/>
      <c r="L45" s="62"/>
      <c r="M45" s="68"/>
    </row>
    <row r="46" spans="1:13" ht="12.75" customHeight="1" x14ac:dyDescent="0.25">
      <c r="A46" s="66">
        <v>42449</v>
      </c>
      <c r="B46" s="58" t="s">
        <v>47</v>
      </c>
      <c r="C46" s="58" t="s">
        <v>11</v>
      </c>
      <c r="D46" s="58" t="s">
        <v>54</v>
      </c>
      <c r="E46" s="62"/>
      <c r="F46" s="67"/>
      <c r="G46" s="58"/>
      <c r="H46" s="67"/>
      <c r="I46" s="58"/>
      <c r="J46" s="68"/>
      <c r="K46" s="62"/>
      <c r="L46" s="62"/>
      <c r="M46" s="68">
        <f>SUM(IF(AND(F46=Uitslagen!F41,H46=Uitslagen!H41),10,0),IF(J46=Uitslagen!J41,5,0))</f>
        <v>15</v>
      </c>
    </row>
    <row r="47" spans="1:13" ht="3" customHeight="1" x14ac:dyDescent="0.25">
      <c r="A47" s="58"/>
      <c r="B47" s="58"/>
      <c r="C47" s="58" t="s">
        <v>11</v>
      </c>
      <c r="D47" s="58"/>
      <c r="E47" s="62"/>
      <c r="F47" s="58"/>
      <c r="G47" s="58"/>
      <c r="H47" s="58"/>
      <c r="I47" s="58"/>
      <c r="J47" s="68"/>
      <c r="K47" s="62"/>
      <c r="L47" s="62"/>
      <c r="M47" s="68"/>
    </row>
    <row r="48" spans="1:13" ht="12.75" customHeight="1" x14ac:dyDescent="0.25">
      <c r="A48" s="66">
        <v>42463</v>
      </c>
      <c r="B48" s="58" t="s">
        <v>55</v>
      </c>
      <c r="C48" s="58" t="s">
        <v>11</v>
      </c>
      <c r="D48" s="58" t="s">
        <v>47</v>
      </c>
      <c r="E48" s="62"/>
      <c r="F48" s="67"/>
      <c r="G48" s="58"/>
      <c r="H48" s="67"/>
      <c r="I48" s="58"/>
      <c r="J48" s="68"/>
      <c r="K48" s="62"/>
      <c r="L48" s="62"/>
      <c r="M48" s="68">
        <f>SUM(IF(AND(F48=Uitslagen!F43,H48=Uitslagen!H43),10,0),IF(J48=Uitslagen!J43,5,0))</f>
        <v>15</v>
      </c>
    </row>
    <row r="49" spans="1:13" ht="3" customHeight="1" x14ac:dyDescent="0.25">
      <c r="A49" s="58"/>
      <c r="B49" s="58"/>
      <c r="C49" s="58" t="s">
        <v>11</v>
      </c>
      <c r="D49" s="58"/>
      <c r="E49" s="62"/>
      <c r="F49" s="58"/>
      <c r="G49" s="58"/>
      <c r="H49" s="58"/>
      <c r="I49" s="58"/>
      <c r="J49" s="68"/>
      <c r="K49" s="62"/>
      <c r="L49" s="62"/>
      <c r="M49" s="68"/>
    </row>
    <row r="50" spans="1:13" ht="12.75" customHeight="1" x14ac:dyDescent="0.25">
      <c r="A50" s="66">
        <v>42470</v>
      </c>
      <c r="B50" s="58" t="s">
        <v>47</v>
      </c>
      <c r="C50" s="58" t="s">
        <v>11</v>
      </c>
      <c r="D50" s="58" t="s">
        <v>14</v>
      </c>
      <c r="E50" s="62"/>
      <c r="F50" s="67"/>
      <c r="G50" s="58"/>
      <c r="H50" s="67"/>
      <c r="I50" s="58"/>
      <c r="J50" s="68"/>
      <c r="K50" s="62"/>
      <c r="L50" s="62"/>
      <c r="M50" s="68">
        <f>SUM(IF(AND(F50=Uitslagen!F45,H50=Uitslagen!H45),10,0),IF(J50=Uitslagen!J45,5,0))</f>
        <v>15</v>
      </c>
    </row>
    <row r="51" spans="1:13" s="56" customFormat="1" ht="3" customHeight="1" x14ac:dyDescent="0.25">
      <c r="A51" s="58"/>
      <c r="B51" s="58"/>
      <c r="C51" s="58" t="s">
        <v>11</v>
      </c>
      <c r="D51" s="58"/>
      <c r="E51" s="62"/>
      <c r="F51" s="58"/>
      <c r="G51" s="58"/>
      <c r="H51" s="58"/>
      <c r="I51" s="58"/>
      <c r="J51" s="62"/>
      <c r="K51" s="62"/>
      <c r="L51" s="62"/>
      <c r="M51" s="68"/>
    </row>
    <row r="52" spans="1:13" ht="12.75" customHeight="1" x14ac:dyDescent="0.25">
      <c r="A52" s="66">
        <v>42484</v>
      </c>
      <c r="B52" s="58" t="s">
        <v>16</v>
      </c>
      <c r="C52" s="58" t="s">
        <v>11</v>
      </c>
      <c r="D52" s="58" t="s">
        <v>47</v>
      </c>
      <c r="E52" s="62"/>
      <c r="F52" s="67"/>
      <c r="G52" s="58"/>
      <c r="H52" s="67"/>
      <c r="I52" s="58"/>
      <c r="J52" s="68"/>
      <c r="K52" s="62"/>
      <c r="L52" s="62"/>
      <c r="M52" s="68">
        <f>SUM(IF(AND(F52=Uitslagen!F47,H52=Uitslagen!H47),10,0),IF(J52=Uitslagen!J47,5,0))</f>
        <v>15</v>
      </c>
    </row>
    <row r="53" spans="1:13" ht="3" customHeight="1" x14ac:dyDescent="0.25">
      <c r="A53" s="58"/>
      <c r="B53" s="58"/>
      <c r="C53" s="58" t="s">
        <v>11</v>
      </c>
      <c r="D53" s="58"/>
      <c r="E53" s="62"/>
      <c r="F53" s="58"/>
      <c r="G53" s="58"/>
      <c r="H53" s="58"/>
      <c r="I53" s="58"/>
      <c r="J53" s="68"/>
      <c r="K53" s="62"/>
      <c r="L53" s="62"/>
      <c r="M53" s="68"/>
    </row>
    <row r="54" spans="1:13" ht="12.75" customHeight="1" x14ac:dyDescent="0.25">
      <c r="A54" s="66">
        <v>42491</v>
      </c>
      <c r="B54" s="58" t="s">
        <v>47</v>
      </c>
      <c r="C54" s="58" t="s">
        <v>11</v>
      </c>
      <c r="D54" s="58" t="s">
        <v>46</v>
      </c>
      <c r="E54" s="62"/>
      <c r="F54" s="67"/>
      <c r="G54" s="58"/>
      <c r="H54" s="67"/>
      <c r="I54" s="58"/>
      <c r="J54" s="68"/>
      <c r="K54" s="62"/>
      <c r="L54" s="62"/>
      <c r="M54" s="68">
        <f>SUM(IF(AND(F54=Uitslagen!F49,H54=Uitslagen!H49),10,0),IF(J54=Uitslagen!J49,5,0))</f>
        <v>15</v>
      </c>
    </row>
    <row r="55" spans="1:13" ht="3" customHeight="1" x14ac:dyDescent="0.25">
      <c r="A55" s="58"/>
      <c r="B55" s="58"/>
      <c r="C55" s="58" t="s">
        <v>11</v>
      </c>
      <c r="D55" s="58" t="s">
        <v>56</v>
      </c>
      <c r="E55" s="62"/>
      <c r="F55" s="58"/>
      <c r="G55" s="58"/>
      <c r="H55" s="58"/>
      <c r="I55" s="58"/>
      <c r="J55" s="68"/>
      <c r="K55" s="62"/>
      <c r="L55" s="62"/>
      <c r="M55" s="68"/>
    </row>
    <row r="56" spans="1:13" ht="12.75" customHeight="1" x14ac:dyDescent="0.25">
      <c r="A56" s="66">
        <v>42498</v>
      </c>
      <c r="B56" s="58" t="s">
        <v>47</v>
      </c>
      <c r="C56" s="58" t="s">
        <v>11</v>
      </c>
      <c r="D56" s="58" t="s">
        <v>56</v>
      </c>
      <c r="E56" s="62"/>
      <c r="F56" s="67"/>
      <c r="G56" s="58"/>
      <c r="H56" s="67"/>
      <c r="I56" s="58"/>
      <c r="J56" s="68"/>
      <c r="K56" s="62"/>
      <c r="L56" s="62"/>
      <c r="M56" s="68">
        <f>SUM(IF(AND(F56=Uitslagen!F51,H56=Uitslagen!H51),10,0),IF(J56=Uitslagen!J51,5,0))</f>
        <v>15</v>
      </c>
    </row>
    <row r="57" spans="1:13" ht="3" customHeight="1" x14ac:dyDescent="0.25">
      <c r="A57" s="58"/>
      <c r="B57" s="58"/>
      <c r="C57" s="58" t="s">
        <v>11</v>
      </c>
      <c r="D57" s="58"/>
      <c r="E57" s="62"/>
      <c r="F57" s="58"/>
      <c r="G57" s="58"/>
      <c r="H57" s="58"/>
      <c r="I57" s="58"/>
      <c r="J57" s="68"/>
      <c r="K57" s="62"/>
      <c r="L57" s="62"/>
      <c r="M57" s="68"/>
    </row>
    <row r="58" spans="1:13" ht="12.75" customHeight="1" x14ac:dyDescent="0.25">
      <c r="A58" s="66">
        <v>42506</v>
      </c>
      <c r="B58" s="58" t="s">
        <v>15</v>
      </c>
      <c r="C58" s="58" t="s">
        <v>11</v>
      </c>
      <c r="D58" s="58" t="s">
        <v>47</v>
      </c>
      <c r="E58" s="62"/>
      <c r="F58" s="67"/>
      <c r="G58" s="58"/>
      <c r="H58" s="67"/>
      <c r="I58" s="58"/>
      <c r="J58" s="68"/>
      <c r="K58" s="62"/>
      <c r="L58" s="62"/>
      <c r="M58" s="68">
        <f>SUM(IF(AND(F58=Uitslagen!F53,H58=Uitslagen!H53),10,0),IF(J58=Uitslagen!J53,5,0))</f>
        <v>15</v>
      </c>
    </row>
    <row r="59" spans="1:13" s="56" customFormat="1" ht="12.75" customHeight="1" x14ac:dyDescent="0.3">
      <c r="A59" s="66"/>
      <c r="B59" s="57"/>
      <c r="C59" s="58"/>
      <c r="D59" s="57"/>
      <c r="E59" s="62"/>
      <c r="F59" s="69"/>
      <c r="G59" s="69"/>
      <c r="H59" s="69"/>
      <c r="I59" s="69"/>
      <c r="J59" s="69"/>
      <c r="K59" s="57"/>
      <c r="L59" s="57"/>
      <c r="M59" s="70">
        <f>SUM(M8:M50)</f>
        <v>75</v>
      </c>
    </row>
    <row r="60" spans="1:13" s="56" customFormat="1" ht="3" customHeight="1" x14ac:dyDescent="0.25">
      <c r="A60" s="66"/>
      <c r="B60" s="57"/>
      <c r="C60" s="58"/>
      <c r="D60" s="57"/>
      <c r="E60" s="62"/>
      <c r="F60" s="58"/>
      <c r="G60" s="58"/>
      <c r="H60" s="58"/>
      <c r="I60" s="58"/>
      <c r="J60" s="62"/>
      <c r="K60" s="62"/>
      <c r="L60" s="62"/>
      <c r="M60" s="58"/>
    </row>
    <row r="61" spans="1:13" ht="12.75" customHeight="1" x14ac:dyDescent="0.25">
      <c r="A61" s="71" t="s">
        <v>40</v>
      </c>
      <c r="B61" s="71"/>
      <c r="C61" s="71"/>
      <c r="D61" s="71"/>
      <c r="E61" s="71"/>
      <c r="F61" s="71"/>
      <c r="G61" s="58"/>
      <c r="H61" s="59"/>
      <c r="I61" s="60"/>
      <c r="J61" s="60"/>
      <c r="K61" s="61"/>
      <c r="L61" s="57"/>
      <c r="M61" s="68">
        <f>IF(H61=Uitslagen!H55,25,0)</f>
        <v>0</v>
      </c>
    </row>
    <row r="62" spans="1:13" ht="3" customHeight="1" x14ac:dyDescent="0.25">
      <c r="A62" s="71"/>
      <c r="B62" s="71"/>
      <c r="C62" s="71"/>
      <c r="D62" s="71"/>
      <c r="E62" s="71"/>
      <c r="F62" s="71"/>
      <c r="G62" s="58"/>
      <c r="H62" s="62"/>
      <c r="I62" s="62"/>
      <c r="J62" s="62"/>
      <c r="K62" s="62"/>
      <c r="L62" s="62"/>
      <c r="M62" s="68"/>
    </row>
    <row r="63" spans="1:13" ht="12.75" customHeight="1" x14ac:dyDescent="0.25">
      <c r="A63" s="71" t="s">
        <v>37</v>
      </c>
      <c r="B63" s="71"/>
      <c r="C63" s="71"/>
      <c r="D63" s="71"/>
      <c r="E63" s="71"/>
      <c r="F63" s="71"/>
      <c r="G63" s="58"/>
      <c r="H63" s="59"/>
      <c r="I63" s="60"/>
      <c r="J63" s="60"/>
      <c r="K63" s="61"/>
      <c r="L63" s="62"/>
      <c r="M63" s="68">
        <f>IF(H63=Uitslagen!H57,15,0)</f>
        <v>0</v>
      </c>
    </row>
    <row r="64" spans="1:13" ht="3" customHeight="1" x14ac:dyDescent="0.25">
      <c r="A64" s="71"/>
      <c r="B64" s="71"/>
      <c r="C64" s="71"/>
      <c r="D64" s="71"/>
      <c r="E64" s="71"/>
      <c r="F64" s="71"/>
      <c r="G64" s="58"/>
      <c r="H64" s="62"/>
      <c r="I64" s="62"/>
      <c r="J64" s="62"/>
      <c r="K64" s="62"/>
      <c r="L64" s="62"/>
      <c r="M64" s="68"/>
    </row>
    <row r="65" spans="1:13" ht="12" customHeight="1" x14ac:dyDescent="0.25">
      <c r="A65" s="71" t="s">
        <v>38</v>
      </c>
      <c r="B65" s="71"/>
      <c r="C65" s="71"/>
      <c r="D65" s="71"/>
      <c r="E65" s="71"/>
      <c r="F65" s="71"/>
      <c r="G65" s="58"/>
      <c r="H65" s="72"/>
      <c r="I65" s="73"/>
      <c r="J65" s="73"/>
      <c r="K65" s="74"/>
      <c r="L65" s="62"/>
      <c r="M65" s="68">
        <f>IF(H65=Uitslagen!H59,15,0)</f>
        <v>0</v>
      </c>
    </row>
    <row r="66" spans="1:13" ht="3" customHeight="1" x14ac:dyDescent="0.25">
      <c r="A66" s="71"/>
      <c r="B66" s="71"/>
      <c r="C66" s="71"/>
      <c r="D66" s="71"/>
      <c r="E66" s="71"/>
      <c r="F66" s="71"/>
      <c r="G66" s="58"/>
      <c r="H66" s="62"/>
      <c r="I66" s="62"/>
      <c r="J66" s="62"/>
      <c r="K66" s="62"/>
      <c r="L66" s="62"/>
      <c r="M66" s="68"/>
    </row>
    <row r="67" spans="1:13" ht="13.5" customHeight="1" x14ac:dyDescent="0.25">
      <c r="A67" s="71" t="s">
        <v>39</v>
      </c>
      <c r="B67" s="71"/>
      <c r="C67" s="71"/>
      <c r="D67" s="71"/>
      <c r="E67" s="71"/>
      <c r="F67" s="71"/>
      <c r="G67" s="58"/>
      <c r="H67" s="72"/>
      <c r="I67" s="73"/>
      <c r="J67" s="73"/>
      <c r="K67" s="74"/>
      <c r="L67" s="62"/>
      <c r="M67" s="68">
        <f>IF(H67=Uitslagen!H61,15,0)</f>
        <v>0</v>
      </c>
    </row>
    <row r="68" spans="1:13" ht="3" customHeight="1" x14ac:dyDescent="0.25">
      <c r="A68" s="71"/>
      <c r="B68" s="71"/>
      <c r="C68" s="71"/>
      <c r="D68" s="71"/>
      <c r="E68" s="71"/>
      <c r="F68" s="71"/>
      <c r="G68" s="58"/>
      <c r="H68" s="62"/>
      <c r="I68" s="62"/>
      <c r="J68" s="62"/>
      <c r="K68" s="62"/>
      <c r="L68" s="62"/>
      <c r="M68" s="68"/>
    </row>
    <row r="69" spans="1:13" ht="12.75" customHeight="1" x14ac:dyDescent="0.25">
      <c r="A69" s="71" t="s">
        <v>41</v>
      </c>
      <c r="B69" s="71"/>
      <c r="C69" s="71"/>
      <c r="D69" s="71"/>
      <c r="E69" s="71"/>
      <c r="F69" s="71"/>
      <c r="G69" s="58"/>
      <c r="H69" s="75"/>
      <c r="I69" s="76"/>
      <c r="J69" s="76"/>
      <c r="K69" s="77"/>
      <c r="L69" s="62"/>
      <c r="M69" s="68">
        <f>IF(H69=Uitslagen!H63,25,0)</f>
        <v>0</v>
      </c>
    </row>
    <row r="70" spans="1:13" ht="3" customHeight="1" x14ac:dyDescent="0.25">
      <c r="A70" s="71"/>
      <c r="B70" s="71"/>
      <c r="C70" s="71"/>
      <c r="D70" s="71"/>
      <c r="E70" s="71"/>
      <c r="F70" s="71"/>
      <c r="G70" s="58"/>
      <c r="H70" s="62"/>
      <c r="I70" s="62"/>
      <c r="J70" s="62"/>
      <c r="K70" s="62"/>
      <c r="L70" s="62"/>
      <c r="M70" s="68"/>
    </row>
    <row r="71" spans="1:13" ht="12.75" customHeight="1" x14ac:dyDescent="0.25">
      <c r="A71" s="56" t="s">
        <v>44</v>
      </c>
      <c r="G71" s="58"/>
      <c r="H71" s="59"/>
      <c r="I71" s="60"/>
      <c r="J71" s="60"/>
      <c r="K71" s="61"/>
      <c r="L71" s="62"/>
      <c r="M71" s="68">
        <f>IF(H71=Uitslagen!H65,25,IF(H71=Uitslagen!H67,25,0))</f>
        <v>0</v>
      </c>
    </row>
    <row r="72" spans="1:13" ht="3" customHeight="1" x14ac:dyDescent="0.25">
      <c r="A72" s="71"/>
      <c r="B72" s="71"/>
      <c r="C72" s="71"/>
      <c r="D72" s="71"/>
      <c r="E72" s="71"/>
      <c r="F72" s="71"/>
      <c r="G72" s="58"/>
      <c r="H72" s="62"/>
      <c r="I72" s="62"/>
      <c r="J72" s="62"/>
      <c r="K72" s="62"/>
      <c r="L72" s="62"/>
      <c r="M72" s="68"/>
    </row>
    <row r="73" spans="1:13" ht="12.75" customHeight="1" x14ac:dyDescent="0.25">
      <c r="A73" s="56" t="s">
        <v>45</v>
      </c>
      <c r="G73" s="58"/>
      <c r="H73" s="59"/>
      <c r="I73" s="60"/>
      <c r="J73" s="60"/>
      <c r="K73" s="61"/>
      <c r="L73" s="62"/>
      <c r="M73" s="68">
        <f>IF(H73=Uitslagen!H67,25,IF(H73=Uitslagen!H69,25,0))</f>
        <v>0</v>
      </c>
    </row>
    <row r="74" spans="1:13" ht="3" customHeight="1" x14ac:dyDescent="0.25">
      <c r="A74" s="71"/>
      <c r="B74" s="71"/>
      <c r="C74" s="71"/>
      <c r="D74" s="71"/>
      <c r="E74" s="71"/>
      <c r="F74" s="71"/>
      <c r="G74" s="58"/>
      <c r="H74" s="62"/>
      <c r="I74" s="62"/>
      <c r="J74" s="62"/>
      <c r="K74" s="62"/>
      <c r="L74" s="62"/>
      <c r="M74" s="68"/>
    </row>
    <row r="75" spans="1:13" ht="12.75" customHeight="1" x14ac:dyDescent="0.25">
      <c r="A75" s="71" t="s">
        <v>42</v>
      </c>
      <c r="B75" s="71"/>
      <c r="C75" s="71"/>
      <c r="D75" s="71"/>
      <c r="E75" s="71"/>
      <c r="F75" s="71"/>
      <c r="G75" s="58"/>
      <c r="H75" s="59"/>
      <c r="I75" s="60"/>
      <c r="J75" s="60"/>
      <c r="K75" s="61"/>
      <c r="L75" s="62"/>
      <c r="M75" s="68">
        <f>IF(H75=Uitslagen!H69,25,0)</f>
        <v>0</v>
      </c>
    </row>
    <row r="76" spans="1:13" s="56" customFormat="1" ht="3" customHeight="1" x14ac:dyDescent="0.25">
      <c r="A76" s="71"/>
      <c r="B76" s="57"/>
      <c r="C76" s="58"/>
      <c r="D76" s="57"/>
      <c r="E76" s="62"/>
      <c r="F76" s="58"/>
      <c r="G76" s="58"/>
      <c r="H76" s="58"/>
      <c r="I76" s="58"/>
      <c r="J76" s="62"/>
      <c r="K76" s="62"/>
      <c r="L76" s="62"/>
      <c r="M76" s="58"/>
    </row>
    <row r="77" spans="1:13" s="56" customFormat="1" ht="12.75" customHeight="1" x14ac:dyDescent="0.3">
      <c r="A77" s="71"/>
      <c r="B77" s="57"/>
      <c r="C77" s="58"/>
      <c r="D77" s="57"/>
      <c r="E77" s="62"/>
      <c r="F77" s="69" t="s">
        <v>33</v>
      </c>
      <c r="G77" s="69"/>
      <c r="H77" s="69"/>
      <c r="I77" s="69"/>
      <c r="J77" s="69"/>
      <c r="K77" s="64"/>
      <c r="L77" s="64"/>
      <c r="M77" s="70">
        <f>SUM(M61:M75)</f>
        <v>0</v>
      </c>
    </row>
    <row r="78" spans="1:13" s="56" customFormat="1" ht="3" customHeight="1" x14ac:dyDescent="0.25">
      <c r="A78" s="71"/>
      <c r="B78" s="57"/>
      <c r="C78" s="58"/>
      <c r="D78" s="57"/>
      <c r="E78" s="62"/>
      <c r="F78" s="58"/>
      <c r="G78" s="58"/>
      <c r="H78" s="58"/>
      <c r="I78" s="58"/>
      <c r="J78" s="62"/>
      <c r="K78" s="62"/>
      <c r="L78" s="62"/>
      <c r="M78" s="58"/>
    </row>
    <row r="79" spans="1:13" ht="12.75" customHeight="1" x14ac:dyDescent="0.25">
      <c r="L79" s="62"/>
      <c r="M79" s="58"/>
    </row>
    <row r="80" spans="1:13" ht="12.75" customHeight="1" x14ac:dyDescent="0.3">
      <c r="F80" s="78" t="s">
        <v>36</v>
      </c>
      <c r="G80" s="78"/>
      <c r="H80" s="78"/>
      <c r="I80" s="78"/>
      <c r="J80" s="78"/>
      <c r="K80" s="79"/>
      <c r="L80" s="64"/>
      <c r="M80" s="70">
        <f>M59+M77</f>
        <v>75</v>
      </c>
    </row>
    <row r="81" spans="12:13" ht="12.75" customHeight="1" x14ac:dyDescent="0.25">
      <c r="L81" s="62"/>
      <c r="M81" s="58"/>
    </row>
  </sheetData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sqref="A1:XFD1048576"/>
    </sheetView>
  </sheetViews>
  <sheetFormatPr defaultColWidth="11.6328125" defaultRowHeight="12.75" customHeight="1" x14ac:dyDescent="0.25"/>
  <cols>
    <col min="1" max="1" width="10.08984375" style="65" customWidth="1"/>
    <col min="2" max="2" width="16.453125" style="65" bestFit="1" customWidth="1"/>
    <col min="3" max="3" width="1.453125" style="65" bestFit="1" customWidth="1"/>
    <col min="4" max="4" width="18.36328125" style="65" bestFit="1" customWidth="1"/>
    <col min="5" max="5" width="1.90625" style="65" customWidth="1"/>
    <col min="6" max="6" width="2.90625" style="65" customWidth="1"/>
    <col min="7" max="7" width="2" style="65" bestFit="1" customWidth="1"/>
    <col min="8" max="8" width="2.90625" style="65" customWidth="1"/>
    <col min="9" max="9" width="1.6328125" style="65" customWidth="1"/>
    <col min="10" max="10" width="7.6328125" style="65" customWidth="1"/>
    <col min="11" max="11" width="4.08984375" style="65" customWidth="1"/>
    <col min="12" max="12" width="1.6328125" style="56" customWidth="1"/>
    <col min="13" max="13" width="8.453125" style="56" bestFit="1" customWidth="1"/>
    <col min="14" max="16384" width="11.6328125" style="65"/>
  </cols>
  <sheetData>
    <row r="1" spans="1:13" s="56" customFormat="1" ht="3" customHeight="1" x14ac:dyDescent="0.25"/>
    <row r="2" spans="1:13" s="56" customFormat="1" ht="12.75" customHeight="1" x14ac:dyDescent="0.25">
      <c r="A2" s="57" t="s">
        <v>2</v>
      </c>
      <c r="B2" s="57"/>
      <c r="C2" s="58" t="s">
        <v>3</v>
      </c>
      <c r="D2" s="59"/>
      <c r="E2" s="60"/>
      <c r="F2" s="60"/>
      <c r="G2" s="60"/>
      <c r="H2" s="61"/>
      <c r="I2" s="58"/>
      <c r="J2" s="62"/>
      <c r="K2" s="62"/>
      <c r="L2" s="62"/>
      <c r="M2" s="58"/>
    </row>
    <row r="3" spans="1:13" s="56" customFormat="1" ht="3" customHeight="1" x14ac:dyDescent="0.25"/>
    <row r="4" spans="1:13" s="56" customFormat="1" ht="12.75" customHeight="1" x14ac:dyDescent="0.25">
      <c r="A4" s="57" t="s">
        <v>4</v>
      </c>
      <c r="B4" s="57"/>
      <c r="C4" s="58" t="s">
        <v>3</v>
      </c>
      <c r="D4" s="59"/>
      <c r="E4" s="60"/>
      <c r="F4" s="60"/>
      <c r="G4" s="60"/>
      <c r="H4" s="61"/>
      <c r="I4" s="58"/>
      <c r="J4" s="62"/>
      <c r="K4" s="62"/>
      <c r="L4" s="62"/>
      <c r="M4" s="58"/>
    </row>
    <row r="5" spans="1:13" s="56" customFormat="1" ht="3" customHeight="1" x14ac:dyDescent="0.25">
      <c r="A5" s="58"/>
      <c r="B5" s="58"/>
      <c r="C5" s="58"/>
      <c r="D5" s="58"/>
      <c r="E5" s="62"/>
      <c r="F5" s="58"/>
      <c r="G5" s="58"/>
      <c r="H5" s="58"/>
      <c r="I5" s="58"/>
      <c r="J5" s="62"/>
      <c r="K5" s="62"/>
      <c r="L5" s="62"/>
      <c r="M5" s="58"/>
    </row>
    <row r="6" spans="1:13" ht="12.75" customHeight="1" x14ac:dyDescent="0.3">
      <c r="A6" s="63" t="s">
        <v>5</v>
      </c>
      <c r="B6" s="63" t="s">
        <v>6</v>
      </c>
      <c r="C6" s="63"/>
      <c r="D6" s="63" t="s">
        <v>7</v>
      </c>
      <c r="E6" s="64"/>
      <c r="F6" s="63" t="s">
        <v>8</v>
      </c>
      <c r="G6" s="63"/>
      <c r="H6" s="63"/>
      <c r="I6" s="63"/>
      <c r="J6" s="63" t="s">
        <v>9</v>
      </c>
      <c r="K6" s="62"/>
      <c r="L6" s="63"/>
      <c r="M6" s="63" t="s">
        <v>1</v>
      </c>
    </row>
    <row r="7" spans="1:13" ht="3" customHeight="1" x14ac:dyDescent="0.25">
      <c r="A7" s="58"/>
      <c r="B7" s="58"/>
      <c r="C7" s="58"/>
      <c r="D7" s="58"/>
      <c r="E7" s="62"/>
      <c r="F7" s="58"/>
      <c r="G7" s="58"/>
      <c r="H7" s="58"/>
      <c r="I7" s="58"/>
      <c r="J7" s="58"/>
      <c r="K7" s="62"/>
      <c r="L7" s="62"/>
      <c r="M7" s="58"/>
    </row>
    <row r="8" spans="1:13" ht="12.75" customHeight="1" x14ac:dyDescent="0.25">
      <c r="A8" s="66">
        <v>42253</v>
      </c>
      <c r="B8" s="58" t="s">
        <v>46</v>
      </c>
      <c r="C8" s="58" t="s">
        <v>11</v>
      </c>
      <c r="D8" s="58" t="s">
        <v>47</v>
      </c>
      <c r="E8" s="62"/>
      <c r="F8" s="67"/>
      <c r="G8" s="58"/>
      <c r="H8" s="67"/>
      <c r="I8" s="58"/>
      <c r="J8" s="68"/>
      <c r="K8" s="62"/>
      <c r="L8" s="62"/>
      <c r="M8" s="68">
        <f>SUM(IF(AND(F8=Uitslagen!F3,H8=Uitslagen!H3),10,0),IF(J8=Uitslagen!J3,5,0))</f>
        <v>0</v>
      </c>
    </row>
    <row r="9" spans="1:13" ht="3" customHeight="1" x14ac:dyDescent="0.25">
      <c r="A9" s="85">
        <v>42260</v>
      </c>
      <c r="B9" s="58" t="s">
        <v>47</v>
      </c>
      <c r="C9" s="58" t="s">
        <v>11</v>
      </c>
      <c r="D9" s="58"/>
      <c r="E9" s="62"/>
      <c r="F9" s="58"/>
      <c r="G9" s="58"/>
      <c r="H9" s="58"/>
      <c r="I9" s="58"/>
      <c r="J9" s="68"/>
      <c r="K9" s="62"/>
      <c r="L9" s="62"/>
      <c r="M9" s="68"/>
    </row>
    <row r="10" spans="1:13" ht="12.75" customHeight="1" x14ac:dyDescent="0.25">
      <c r="A10" s="66">
        <v>42260</v>
      </c>
      <c r="B10" s="58" t="s">
        <v>47</v>
      </c>
      <c r="C10" s="58" t="s">
        <v>11</v>
      </c>
      <c r="D10" s="58" t="s">
        <v>48</v>
      </c>
      <c r="E10" s="62"/>
      <c r="F10" s="67"/>
      <c r="G10" s="58"/>
      <c r="H10" s="67"/>
      <c r="I10" s="58"/>
      <c r="J10" s="68"/>
      <c r="K10" s="62"/>
      <c r="L10" s="62"/>
      <c r="M10" s="68">
        <f>SUM(IF(AND(F10=Uitslagen!F5,H10=Uitslagen!H5),10,0),IF(J10=Uitslagen!J5,5,0))</f>
        <v>0</v>
      </c>
    </row>
    <row r="11" spans="1:13" ht="3" customHeight="1" x14ac:dyDescent="0.25">
      <c r="A11" s="58"/>
      <c r="B11" s="58"/>
      <c r="C11" s="58" t="s">
        <v>11</v>
      </c>
      <c r="D11" s="58"/>
      <c r="E11" s="62"/>
      <c r="F11" s="58"/>
      <c r="G11" s="58"/>
      <c r="H11" s="58"/>
      <c r="I11" s="58"/>
      <c r="J11" s="68"/>
      <c r="K11" s="62"/>
      <c r="L11" s="62"/>
      <c r="M11" s="68"/>
    </row>
    <row r="12" spans="1:13" ht="12.75" customHeight="1" x14ac:dyDescent="0.25">
      <c r="A12" s="66">
        <v>42267</v>
      </c>
      <c r="B12" s="58" t="s">
        <v>49</v>
      </c>
      <c r="C12" s="58" t="s">
        <v>11</v>
      </c>
      <c r="D12" s="58" t="s">
        <v>47</v>
      </c>
      <c r="E12" s="62"/>
      <c r="F12" s="67"/>
      <c r="G12" s="58"/>
      <c r="H12" s="67"/>
      <c r="I12" s="58"/>
      <c r="J12" s="68"/>
      <c r="K12" s="62"/>
      <c r="L12" s="62"/>
      <c r="M12" s="68">
        <f>SUM(IF(AND(F12=Uitslagen!F7,H12=Uitslagen!H7),10,0),IF(J12=Uitslagen!J7,5,0))</f>
        <v>0</v>
      </c>
    </row>
    <row r="13" spans="1:13" ht="3" customHeight="1" x14ac:dyDescent="0.25">
      <c r="A13" s="58"/>
      <c r="B13" s="58"/>
      <c r="C13" s="58" t="s">
        <v>11</v>
      </c>
      <c r="D13" s="58"/>
      <c r="E13" s="62"/>
      <c r="F13" s="58"/>
      <c r="G13" s="58"/>
      <c r="H13" s="58"/>
      <c r="I13" s="58"/>
      <c r="J13" s="68"/>
      <c r="K13" s="62"/>
      <c r="L13" s="62"/>
      <c r="M13" s="68"/>
    </row>
    <row r="14" spans="1:13" ht="12.75" customHeight="1" x14ac:dyDescent="0.25">
      <c r="A14" s="66">
        <v>42274</v>
      </c>
      <c r="B14" s="58" t="s">
        <v>47</v>
      </c>
      <c r="C14" s="58" t="s">
        <v>11</v>
      </c>
      <c r="D14" s="58" t="s">
        <v>17</v>
      </c>
      <c r="E14" s="62"/>
      <c r="F14" s="67"/>
      <c r="G14" s="58"/>
      <c r="H14" s="67"/>
      <c r="I14" s="58"/>
      <c r="J14" s="68"/>
      <c r="K14" s="62"/>
      <c r="L14" s="62"/>
      <c r="M14" s="68">
        <f>SUM(IF(AND(F14=Uitslagen!F9,H14=Uitslagen!H9),10,0),IF(J14=Uitslagen!J9,5,0))</f>
        <v>0</v>
      </c>
    </row>
    <row r="15" spans="1:13" ht="3" customHeight="1" x14ac:dyDescent="0.25">
      <c r="A15" s="58"/>
      <c r="B15" s="58"/>
      <c r="C15" s="58" t="s">
        <v>11</v>
      </c>
      <c r="D15" s="58"/>
      <c r="E15" s="62"/>
      <c r="F15" s="58"/>
      <c r="G15" s="58"/>
      <c r="H15" s="58"/>
      <c r="I15" s="58"/>
      <c r="J15" s="68"/>
      <c r="K15" s="62"/>
      <c r="L15" s="62"/>
      <c r="M15" s="68"/>
    </row>
    <row r="16" spans="1:13" ht="12.75" customHeight="1" x14ac:dyDescent="0.25">
      <c r="A16" s="66">
        <v>42281</v>
      </c>
      <c r="B16" s="58" t="s">
        <v>50</v>
      </c>
      <c r="C16" s="58" t="s">
        <v>11</v>
      </c>
      <c r="D16" s="58" t="s">
        <v>47</v>
      </c>
      <c r="E16" s="62"/>
      <c r="F16" s="67"/>
      <c r="G16" s="58"/>
      <c r="H16" s="67"/>
      <c r="I16" s="58"/>
      <c r="J16" s="68"/>
      <c r="K16" s="62"/>
      <c r="L16" s="62"/>
      <c r="M16" s="68">
        <f>SUM(IF(AND(F16=Uitslagen!F11,H16=Uitslagen!H11),10,0),IF(J16=Uitslagen!J11,5,0))</f>
        <v>0</v>
      </c>
    </row>
    <row r="17" spans="1:13" ht="3" customHeight="1" x14ac:dyDescent="0.25">
      <c r="A17" s="58"/>
      <c r="B17" s="58"/>
      <c r="C17" s="58" t="s">
        <v>11</v>
      </c>
      <c r="D17" s="58"/>
      <c r="E17" s="62"/>
      <c r="F17" s="58"/>
      <c r="G17" s="58"/>
      <c r="H17" s="58"/>
      <c r="I17" s="58"/>
      <c r="J17" s="68"/>
      <c r="K17" s="62"/>
      <c r="L17" s="62"/>
      <c r="M17" s="68"/>
    </row>
    <row r="18" spans="1:13" ht="12.75" customHeight="1" x14ac:dyDescent="0.25">
      <c r="A18" s="66">
        <v>42288</v>
      </c>
      <c r="B18" s="58" t="s">
        <v>51</v>
      </c>
      <c r="C18" s="58" t="s">
        <v>11</v>
      </c>
      <c r="D18" s="58" t="s">
        <v>52</v>
      </c>
      <c r="E18" s="62"/>
      <c r="F18" s="67"/>
      <c r="G18" s="58"/>
      <c r="H18" s="67"/>
      <c r="I18" s="58"/>
      <c r="J18" s="68"/>
      <c r="K18" s="62"/>
      <c r="L18" s="62"/>
      <c r="M18" s="68">
        <f>SUM(IF(AND(F18=Uitslagen!F13,H18=Uitslagen!H13),10,0),IF(J18=Uitslagen!J13,5,0))</f>
        <v>0</v>
      </c>
    </row>
    <row r="19" spans="1:13" ht="3" customHeight="1" x14ac:dyDescent="0.25">
      <c r="A19" s="58"/>
      <c r="B19" s="58"/>
      <c r="C19" s="58" t="s">
        <v>11</v>
      </c>
      <c r="D19" s="58"/>
      <c r="E19" s="62"/>
      <c r="F19" s="58"/>
      <c r="G19" s="58"/>
      <c r="H19" s="58"/>
      <c r="I19" s="58"/>
      <c r="J19" s="68"/>
      <c r="K19" s="62"/>
      <c r="L19" s="62"/>
      <c r="M19" s="68"/>
    </row>
    <row r="20" spans="1:13" ht="12.75" customHeight="1" x14ac:dyDescent="0.25">
      <c r="A20" s="66">
        <v>42295</v>
      </c>
      <c r="B20" s="58" t="s">
        <v>47</v>
      </c>
      <c r="C20" s="58" t="s">
        <v>11</v>
      </c>
      <c r="D20" s="58" t="s">
        <v>53</v>
      </c>
      <c r="E20" s="62"/>
      <c r="F20" s="67"/>
      <c r="G20" s="58"/>
      <c r="H20" s="67"/>
      <c r="I20" s="58"/>
      <c r="J20" s="68"/>
      <c r="K20" s="62"/>
      <c r="L20" s="62"/>
      <c r="M20" s="68">
        <f>SUM(IF(AND(F20=Uitslagen!F15,H20=Uitslagen!H15),10,0),IF(J20=Uitslagen!J15,5,0))</f>
        <v>0</v>
      </c>
    </row>
    <row r="21" spans="1:13" ht="3" customHeight="1" x14ac:dyDescent="0.25">
      <c r="A21" s="58"/>
      <c r="B21" s="58"/>
      <c r="C21" s="58" t="s">
        <v>11</v>
      </c>
      <c r="D21" s="58"/>
      <c r="E21" s="62"/>
      <c r="F21" s="58"/>
      <c r="G21" s="58"/>
      <c r="H21" s="58"/>
      <c r="I21" s="58"/>
      <c r="J21" s="68"/>
      <c r="K21" s="62"/>
      <c r="L21" s="62"/>
      <c r="M21" s="68"/>
    </row>
    <row r="22" spans="1:13" ht="12.75" customHeight="1" x14ac:dyDescent="0.25">
      <c r="A22" s="66">
        <v>42309</v>
      </c>
      <c r="B22" s="58" t="s">
        <v>54</v>
      </c>
      <c r="C22" s="58" t="s">
        <v>11</v>
      </c>
      <c r="D22" s="58" t="s">
        <v>47</v>
      </c>
      <c r="E22" s="62"/>
      <c r="F22" s="67"/>
      <c r="G22" s="58"/>
      <c r="H22" s="67"/>
      <c r="I22" s="58"/>
      <c r="J22" s="68"/>
      <c r="K22" s="62"/>
      <c r="L22" s="62"/>
      <c r="M22" s="68">
        <f>SUM(IF(AND(F22=Uitslagen!F17,H22=Uitslagen!H17),10,0),IF(J22=Uitslagen!J17,5,0))</f>
        <v>0</v>
      </c>
    </row>
    <row r="23" spans="1:13" ht="3" customHeight="1" x14ac:dyDescent="0.25">
      <c r="A23" s="58"/>
      <c r="B23" s="58"/>
      <c r="C23" s="58" t="s">
        <v>11</v>
      </c>
      <c r="D23" s="58"/>
      <c r="E23" s="62"/>
      <c r="F23" s="58"/>
      <c r="G23" s="58"/>
      <c r="H23" s="58"/>
      <c r="I23" s="58"/>
      <c r="J23" s="68"/>
      <c r="K23" s="62"/>
      <c r="L23" s="62"/>
      <c r="M23" s="68"/>
    </row>
    <row r="24" spans="1:13" ht="12.75" customHeight="1" x14ac:dyDescent="0.25">
      <c r="A24" s="66">
        <v>42316</v>
      </c>
      <c r="B24" s="58" t="s">
        <v>47</v>
      </c>
      <c r="C24" s="58" t="s">
        <v>11</v>
      </c>
      <c r="D24" s="58" t="s">
        <v>55</v>
      </c>
      <c r="E24" s="62"/>
      <c r="F24" s="67"/>
      <c r="G24" s="58"/>
      <c r="H24" s="67"/>
      <c r="I24" s="58"/>
      <c r="J24" s="68"/>
      <c r="K24" s="62"/>
      <c r="L24" s="62"/>
      <c r="M24" s="68">
        <f>SUM(IF(AND(F24=Uitslagen!F19,H24=Uitslagen!H19),10,0),IF(J24=Uitslagen!J19,5,0))</f>
        <v>0</v>
      </c>
    </row>
    <row r="25" spans="1:13" ht="3" customHeight="1" x14ac:dyDescent="0.25">
      <c r="A25" s="58"/>
      <c r="B25" s="58"/>
      <c r="C25" s="58" t="s">
        <v>11</v>
      </c>
      <c r="D25" s="58"/>
      <c r="E25" s="62"/>
      <c r="F25" s="58"/>
      <c r="G25" s="58"/>
      <c r="H25" s="58"/>
      <c r="I25" s="58"/>
      <c r="J25" s="68"/>
      <c r="K25" s="62"/>
      <c r="L25" s="62"/>
      <c r="M25" s="68"/>
    </row>
    <row r="26" spans="1:13" ht="12.75" customHeight="1" x14ac:dyDescent="0.25">
      <c r="A26" s="66">
        <v>42323</v>
      </c>
      <c r="B26" s="58" t="s">
        <v>14</v>
      </c>
      <c r="C26" s="58" t="s">
        <v>11</v>
      </c>
      <c r="D26" s="58" t="s">
        <v>47</v>
      </c>
      <c r="E26" s="62"/>
      <c r="F26" s="67"/>
      <c r="G26" s="58"/>
      <c r="H26" s="67"/>
      <c r="I26" s="58"/>
      <c r="J26" s="68"/>
      <c r="K26" s="62"/>
      <c r="L26" s="62"/>
      <c r="M26" s="68">
        <f>SUM(IF(AND(F26=Uitslagen!F21,H26=Uitslagen!H21),10,0),IF(J26=Uitslagen!J21,5,0))</f>
        <v>0</v>
      </c>
    </row>
    <row r="27" spans="1:13" ht="3" customHeight="1" x14ac:dyDescent="0.25">
      <c r="A27" s="58"/>
      <c r="B27" s="58"/>
      <c r="C27" s="58" t="s">
        <v>11</v>
      </c>
      <c r="D27" s="58"/>
      <c r="E27" s="62"/>
      <c r="F27" s="58"/>
      <c r="G27" s="58"/>
      <c r="H27" s="58"/>
      <c r="I27" s="58"/>
      <c r="J27" s="68"/>
      <c r="K27" s="62"/>
      <c r="L27" s="62"/>
      <c r="M27" s="68"/>
    </row>
    <row r="28" spans="1:13" ht="12.75" customHeight="1" x14ac:dyDescent="0.25">
      <c r="A28" s="66">
        <v>42337</v>
      </c>
      <c r="B28" s="58" t="s">
        <v>47</v>
      </c>
      <c r="C28" s="58" t="s">
        <v>11</v>
      </c>
      <c r="D28" s="58" t="s">
        <v>15</v>
      </c>
      <c r="E28" s="62"/>
      <c r="F28" s="67"/>
      <c r="G28" s="58"/>
      <c r="H28" s="67"/>
      <c r="I28" s="58"/>
      <c r="J28" s="68"/>
      <c r="K28" s="62"/>
      <c r="L28" s="62"/>
      <c r="M28" s="68">
        <f>SUM(IF(AND(F28=Uitslagen!F23,H28=Uitslagen!H23),10,0),IF(J28=Uitslagen!J23,5,0))</f>
        <v>0</v>
      </c>
    </row>
    <row r="29" spans="1:13" ht="3" customHeight="1" x14ac:dyDescent="0.25">
      <c r="A29" s="58"/>
      <c r="B29" s="58"/>
      <c r="C29" s="58" t="s">
        <v>11</v>
      </c>
      <c r="D29" s="58"/>
      <c r="E29" s="62"/>
      <c r="F29" s="58"/>
      <c r="G29" s="58"/>
      <c r="H29" s="58"/>
      <c r="I29" s="58"/>
      <c r="J29" s="68"/>
      <c r="K29" s="62"/>
      <c r="L29" s="62"/>
      <c r="M29" s="68"/>
    </row>
    <row r="30" spans="1:13" ht="12.75" customHeight="1" x14ac:dyDescent="0.25">
      <c r="A30" s="66">
        <v>42344</v>
      </c>
      <c r="B30" s="58" t="s">
        <v>56</v>
      </c>
      <c r="C30" s="58" t="s">
        <v>11</v>
      </c>
      <c r="D30" s="58" t="s">
        <v>47</v>
      </c>
      <c r="E30" s="62"/>
      <c r="F30" s="67"/>
      <c r="G30" s="58"/>
      <c r="H30" s="67"/>
      <c r="I30" s="58"/>
      <c r="J30" s="68"/>
      <c r="K30" s="62"/>
      <c r="L30" s="62"/>
      <c r="M30" s="68">
        <f>SUM(IF(AND(F30=Uitslagen!F25,H30=Uitslagen!H25),10,0),IF(J30=Uitslagen!J25,5,0))</f>
        <v>0</v>
      </c>
    </row>
    <row r="31" spans="1:13" ht="3" customHeight="1" x14ac:dyDescent="0.25">
      <c r="A31" s="58"/>
      <c r="B31" s="58"/>
      <c r="C31" s="58" t="s">
        <v>11</v>
      </c>
      <c r="D31" s="58"/>
      <c r="E31" s="62"/>
      <c r="F31" s="58"/>
      <c r="G31" s="58"/>
      <c r="H31" s="58"/>
      <c r="I31" s="58"/>
      <c r="J31" s="68"/>
      <c r="K31" s="62"/>
      <c r="L31" s="62"/>
      <c r="M31" s="68"/>
    </row>
    <row r="32" spans="1:13" ht="12.75" customHeight="1" x14ac:dyDescent="0.25">
      <c r="A32" s="66">
        <v>42351</v>
      </c>
      <c r="B32" s="58" t="s">
        <v>47</v>
      </c>
      <c r="C32" s="58" t="s">
        <v>11</v>
      </c>
      <c r="D32" s="58" t="s">
        <v>16</v>
      </c>
      <c r="E32" s="62"/>
      <c r="F32" s="67"/>
      <c r="G32" s="58"/>
      <c r="H32" s="67"/>
      <c r="I32" s="58"/>
      <c r="J32" s="68"/>
      <c r="K32" s="62"/>
      <c r="L32" s="62"/>
      <c r="M32" s="68">
        <f>SUM(IF(AND(F32=Uitslagen!F27,H32=Uitslagen!H27),10,0),IF(J32=Uitslagen!J27,5,0))</f>
        <v>0</v>
      </c>
    </row>
    <row r="33" spans="1:13" ht="3" customHeight="1" x14ac:dyDescent="0.25">
      <c r="A33" s="58"/>
      <c r="B33" s="58"/>
      <c r="C33" s="58" t="s">
        <v>11</v>
      </c>
      <c r="D33" s="58"/>
      <c r="E33" s="62"/>
      <c r="F33" s="58"/>
      <c r="G33" s="58"/>
      <c r="H33" s="58"/>
      <c r="I33" s="58"/>
      <c r="J33" s="68"/>
      <c r="K33" s="62"/>
      <c r="L33" s="62"/>
      <c r="M33" s="68"/>
    </row>
    <row r="34" spans="1:13" ht="12.75" customHeight="1" x14ac:dyDescent="0.25">
      <c r="A34" s="66">
        <v>42393</v>
      </c>
      <c r="B34" s="58" t="s">
        <v>48</v>
      </c>
      <c r="C34" s="58" t="s">
        <v>11</v>
      </c>
      <c r="D34" s="58" t="s">
        <v>47</v>
      </c>
      <c r="E34" s="62"/>
      <c r="F34" s="67"/>
      <c r="G34" s="58"/>
      <c r="H34" s="67"/>
      <c r="I34" s="58"/>
      <c r="J34" s="68"/>
      <c r="K34" s="62"/>
      <c r="L34" s="62"/>
      <c r="M34" s="68">
        <f>SUM(IF(AND(F34=Uitslagen!F29,H34=Uitslagen!H29),10,0),IF(J34=Uitslagen!J29,5,0))</f>
        <v>0</v>
      </c>
    </row>
    <row r="35" spans="1:13" ht="3" customHeight="1" x14ac:dyDescent="0.25">
      <c r="A35" s="58"/>
      <c r="B35" s="58"/>
      <c r="C35" s="58" t="s">
        <v>11</v>
      </c>
      <c r="D35" s="58"/>
      <c r="E35" s="62"/>
      <c r="F35" s="58"/>
      <c r="G35" s="58"/>
      <c r="H35" s="58"/>
      <c r="I35" s="58"/>
      <c r="J35" s="68"/>
      <c r="K35" s="62"/>
      <c r="L35" s="62"/>
      <c r="M35" s="68"/>
    </row>
    <row r="36" spans="1:13" ht="12.75" customHeight="1" x14ac:dyDescent="0.25">
      <c r="A36" s="66">
        <v>42400</v>
      </c>
      <c r="B36" s="58" t="s">
        <v>47</v>
      </c>
      <c r="C36" s="58" t="s">
        <v>11</v>
      </c>
      <c r="D36" s="58" t="s">
        <v>49</v>
      </c>
      <c r="E36" s="62"/>
      <c r="F36" s="67"/>
      <c r="G36" s="58"/>
      <c r="H36" s="67"/>
      <c r="I36" s="58"/>
      <c r="J36" s="68"/>
      <c r="K36" s="62"/>
      <c r="L36" s="62"/>
      <c r="M36" s="68">
        <f>SUM(IF(AND(F36=Uitslagen!F31,H36=Uitslagen!H31),10,0),IF(J36=Uitslagen!J31,5,0))</f>
        <v>0</v>
      </c>
    </row>
    <row r="37" spans="1:13" ht="3" customHeight="1" x14ac:dyDescent="0.25">
      <c r="A37" s="58"/>
      <c r="B37" s="58"/>
      <c r="C37" s="58" t="s">
        <v>11</v>
      </c>
      <c r="D37" s="58"/>
      <c r="E37" s="62"/>
      <c r="F37" s="58"/>
      <c r="G37" s="58"/>
      <c r="H37" s="58"/>
      <c r="I37" s="58"/>
      <c r="J37" s="68"/>
      <c r="K37" s="62"/>
      <c r="L37" s="62"/>
      <c r="M37" s="68"/>
    </row>
    <row r="38" spans="1:13" ht="12.75" customHeight="1" x14ac:dyDescent="0.25">
      <c r="A38" s="66">
        <v>42414</v>
      </c>
      <c r="B38" s="58" t="s">
        <v>17</v>
      </c>
      <c r="C38" s="58" t="s">
        <v>11</v>
      </c>
      <c r="D38" s="58" t="s">
        <v>47</v>
      </c>
      <c r="E38" s="62"/>
      <c r="F38" s="67"/>
      <c r="G38" s="58"/>
      <c r="H38" s="67"/>
      <c r="I38" s="58"/>
      <c r="J38" s="68"/>
      <c r="K38" s="62"/>
      <c r="L38" s="62"/>
      <c r="M38" s="68">
        <f>SUM(IF(AND(F38=Uitslagen!F33,H38=Uitslagen!H33),10,0),IF(J38=Uitslagen!J33,5,0))</f>
        <v>15</v>
      </c>
    </row>
    <row r="39" spans="1:13" ht="3" customHeight="1" x14ac:dyDescent="0.25">
      <c r="A39" s="58"/>
      <c r="B39" s="58"/>
      <c r="C39" s="58" t="s">
        <v>11</v>
      </c>
      <c r="D39" s="58"/>
      <c r="E39" s="62"/>
      <c r="F39" s="58"/>
      <c r="G39" s="58"/>
      <c r="H39" s="58"/>
      <c r="I39" s="58"/>
      <c r="J39" s="68"/>
      <c r="K39" s="62"/>
      <c r="L39" s="62"/>
      <c r="M39" s="68"/>
    </row>
    <row r="40" spans="1:13" ht="12.75" customHeight="1" x14ac:dyDescent="0.25">
      <c r="A40" s="66">
        <v>42421</v>
      </c>
      <c r="B40" s="58" t="s">
        <v>47</v>
      </c>
      <c r="C40" s="58" t="s">
        <v>11</v>
      </c>
      <c r="D40" s="58" t="s">
        <v>50</v>
      </c>
      <c r="E40" s="62"/>
      <c r="F40" s="67"/>
      <c r="G40" s="58"/>
      <c r="H40" s="67"/>
      <c r="I40" s="58"/>
      <c r="J40" s="68"/>
      <c r="K40" s="62"/>
      <c r="L40" s="62"/>
      <c r="M40" s="68">
        <f>SUM(IF(AND(F40=Uitslagen!F35,H40=Uitslagen!H35),10,0),IF(J40=Uitslagen!J35,5,0))</f>
        <v>0</v>
      </c>
    </row>
    <row r="41" spans="1:13" ht="3" customHeight="1" x14ac:dyDescent="0.25">
      <c r="A41" s="58"/>
      <c r="B41" s="58"/>
      <c r="C41" s="58" t="s">
        <v>11</v>
      </c>
      <c r="D41" s="58"/>
      <c r="E41" s="62"/>
      <c r="F41" s="58"/>
      <c r="G41" s="58"/>
      <c r="H41" s="58"/>
      <c r="I41" s="58"/>
      <c r="J41" s="68"/>
      <c r="K41" s="62"/>
      <c r="L41" s="62"/>
      <c r="M41" s="68"/>
    </row>
    <row r="42" spans="1:13" ht="12.75" customHeight="1" x14ac:dyDescent="0.25">
      <c r="A42" s="66">
        <v>42435</v>
      </c>
      <c r="B42" s="58" t="s">
        <v>52</v>
      </c>
      <c r="C42" s="58" t="s">
        <v>11</v>
      </c>
      <c r="D42" s="58" t="s">
        <v>47</v>
      </c>
      <c r="E42" s="62"/>
      <c r="F42" s="67"/>
      <c r="G42" s="58"/>
      <c r="H42" s="67"/>
      <c r="I42" s="58"/>
      <c r="J42" s="68"/>
      <c r="K42" s="62"/>
      <c r="L42" s="62"/>
      <c r="M42" s="68">
        <f>SUM(IF(AND(F42=Uitslagen!F37,H42=Uitslagen!H37),10,0),IF(J42=Uitslagen!J37,5,0))</f>
        <v>0</v>
      </c>
    </row>
    <row r="43" spans="1:13" ht="3" customHeight="1" x14ac:dyDescent="0.25">
      <c r="A43" s="58"/>
      <c r="B43" s="58"/>
      <c r="C43" s="58" t="s">
        <v>11</v>
      </c>
      <c r="D43" s="58"/>
      <c r="E43" s="62"/>
      <c r="F43" s="58"/>
      <c r="G43" s="58"/>
      <c r="H43" s="58"/>
      <c r="I43" s="58"/>
      <c r="J43" s="68"/>
      <c r="K43" s="62"/>
      <c r="L43" s="62"/>
      <c r="M43" s="68"/>
    </row>
    <row r="44" spans="1:13" ht="12.75" customHeight="1" x14ac:dyDescent="0.25">
      <c r="A44" s="66">
        <v>42442</v>
      </c>
      <c r="B44" s="58" t="s">
        <v>53</v>
      </c>
      <c r="C44" s="58" t="s">
        <v>11</v>
      </c>
      <c r="D44" s="58" t="s">
        <v>47</v>
      </c>
      <c r="E44" s="62"/>
      <c r="F44" s="67"/>
      <c r="G44" s="58"/>
      <c r="H44" s="67"/>
      <c r="I44" s="58"/>
      <c r="J44" s="68"/>
      <c r="K44" s="62"/>
      <c r="L44" s="62"/>
      <c r="M44" s="68">
        <f>SUM(IF(AND(F44=Uitslagen!F39,H44=Uitslagen!H39),10,0),IF(J44=Uitslagen!J39,5,0))</f>
        <v>15</v>
      </c>
    </row>
    <row r="45" spans="1:13" ht="3" customHeight="1" x14ac:dyDescent="0.25">
      <c r="A45" s="58"/>
      <c r="B45" s="58"/>
      <c r="C45" s="58" t="s">
        <v>11</v>
      </c>
      <c r="D45" s="58"/>
      <c r="E45" s="62"/>
      <c r="F45" s="58"/>
      <c r="G45" s="58"/>
      <c r="H45" s="58"/>
      <c r="I45" s="58"/>
      <c r="J45" s="68"/>
      <c r="K45" s="62"/>
      <c r="L45" s="62"/>
      <c r="M45" s="68"/>
    </row>
    <row r="46" spans="1:13" ht="12.75" customHeight="1" x14ac:dyDescent="0.25">
      <c r="A46" s="66">
        <v>42449</v>
      </c>
      <c r="B46" s="58" t="s">
        <v>47</v>
      </c>
      <c r="C46" s="58" t="s">
        <v>11</v>
      </c>
      <c r="D46" s="58" t="s">
        <v>54</v>
      </c>
      <c r="E46" s="62"/>
      <c r="F46" s="67"/>
      <c r="G46" s="58"/>
      <c r="H46" s="67"/>
      <c r="I46" s="58"/>
      <c r="J46" s="68"/>
      <c r="K46" s="62"/>
      <c r="L46" s="62"/>
      <c r="M46" s="68">
        <f>SUM(IF(AND(F46=Uitslagen!F41,H46=Uitslagen!H41),10,0),IF(J46=Uitslagen!J41,5,0))</f>
        <v>15</v>
      </c>
    </row>
    <row r="47" spans="1:13" ht="3" customHeight="1" x14ac:dyDescent="0.25">
      <c r="A47" s="58"/>
      <c r="B47" s="58"/>
      <c r="C47" s="58" t="s">
        <v>11</v>
      </c>
      <c r="D47" s="58"/>
      <c r="E47" s="62"/>
      <c r="F47" s="58"/>
      <c r="G47" s="58"/>
      <c r="H47" s="58"/>
      <c r="I47" s="58"/>
      <c r="J47" s="68"/>
      <c r="K47" s="62"/>
      <c r="L47" s="62"/>
      <c r="M47" s="68"/>
    </row>
    <row r="48" spans="1:13" ht="12.75" customHeight="1" x14ac:dyDescent="0.25">
      <c r="A48" s="66">
        <v>42463</v>
      </c>
      <c r="B48" s="58" t="s">
        <v>55</v>
      </c>
      <c r="C48" s="58" t="s">
        <v>11</v>
      </c>
      <c r="D48" s="58" t="s">
        <v>47</v>
      </c>
      <c r="E48" s="62"/>
      <c r="F48" s="67"/>
      <c r="G48" s="58"/>
      <c r="H48" s="67"/>
      <c r="I48" s="58"/>
      <c r="J48" s="68"/>
      <c r="K48" s="62"/>
      <c r="L48" s="62"/>
      <c r="M48" s="68">
        <f>SUM(IF(AND(F48=Uitslagen!F43,H48=Uitslagen!H43),10,0),IF(J48=Uitslagen!J43,5,0))</f>
        <v>15</v>
      </c>
    </row>
    <row r="49" spans="1:13" ht="3" customHeight="1" x14ac:dyDescent="0.25">
      <c r="A49" s="58"/>
      <c r="B49" s="58"/>
      <c r="C49" s="58" t="s">
        <v>11</v>
      </c>
      <c r="D49" s="58"/>
      <c r="E49" s="62"/>
      <c r="F49" s="58"/>
      <c r="G49" s="58"/>
      <c r="H49" s="58"/>
      <c r="I49" s="58"/>
      <c r="J49" s="68"/>
      <c r="K49" s="62"/>
      <c r="L49" s="62"/>
      <c r="M49" s="68"/>
    </row>
    <row r="50" spans="1:13" ht="12.75" customHeight="1" x14ac:dyDescent="0.25">
      <c r="A50" s="66">
        <v>42470</v>
      </c>
      <c r="B50" s="58" t="s">
        <v>47</v>
      </c>
      <c r="C50" s="58" t="s">
        <v>11</v>
      </c>
      <c r="D50" s="58" t="s">
        <v>14</v>
      </c>
      <c r="E50" s="62"/>
      <c r="F50" s="67"/>
      <c r="G50" s="58"/>
      <c r="H50" s="67"/>
      <c r="I50" s="58"/>
      <c r="J50" s="68"/>
      <c r="K50" s="62"/>
      <c r="L50" s="62"/>
      <c r="M50" s="68">
        <f>SUM(IF(AND(F50=Uitslagen!F45,H50=Uitslagen!H45),10,0),IF(J50=Uitslagen!J45,5,0))</f>
        <v>15</v>
      </c>
    </row>
    <row r="51" spans="1:13" s="56" customFormat="1" ht="3" customHeight="1" x14ac:dyDescent="0.25">
      <c r="A51" s="58"/>
      <c r="B51" s="58"/>
      <c r="C51" s="58" t="s">
        <v>11</v>
      </c>
      <c r="D51" s="58"/>
      <c r="E51" s="62"/>
      <c r="F51" s="58"/>
      <c r="G51" s="58"/>
      <c r="H51" s="58"/>
      <c r="I51" s="58"/>
      <c r="J51" s="62"/>
      <c r="K51" s="62"/>
      <c r="L51" s="62"/>
      <c r="M51" s="68"/>
    </row>
    <row r="52" spans="1:13" ht="12.75" customHeight="1" x14ac:dyDescent="0.25">
      <c r="A52" s="66">
        <v>42484</v>
      </c>
      <c r="B52" s="58" t="s">
        <v>16</v>
      </c>
      <c r="C52" s="58" t="s">
        <v>11</v>
      </c>
      <c r="D52" s="58" t="s">
        <v>47</v>
      </c>
      <c r="E52" s="62"/>
      <c r="F52" s="67"/>
      <c r="G52" s="58"/>
      <c r="H52" s="67"/>
      <c r="I52" s="58"/>
      <c r="J52" s="68"/>
      <c r="K52" s="62"/>
      <c r="L52" s="62"/>
      <c r="M52" s="68">
        <f>SUM(IF(AND(F52=Uitslagen!F47,H52=Uitslagen!H47),10,0),IF(J52=Uitslagen!J47,5,0))</f>
        <v>15</v>
      </c>
    </row>
    <row r="53" spans="1:13" ht="3" customHeight="1" x14ac:dyDescent="0.25">
      <c r="A53" s="58"/>
      <c r="B53" s="58"/>
      <c r="C53" s="58" t="s">
        <v>11</v>
      </c>
      <c r="D53" s="58"/>
      <c r="E53" s="62"/>
      <c r="F53" s="58"/>
      <c r="G53" s="58"/>
      <c r="H53" s="58"/>
      <c r="I53" s="58"/>
      <c r="J53" s="68"/>
      <c r="K53" s="62"/>
      <c r="L53" s="62"/>
      <c r="M53" s="68"/>
    </row>
    <row r="54" spans="1:13" ht="12.75" customHeight="1" x14ac:dyDescent="0.25">
      <c r="A54" s="66">
        <v>42491</v>
      </c>
      <c r="B54" s="58" t="s">
        <v>47</v>
      </c>
      <c r="C54" s="58" t="s">
        <v>11</v>
      </c>
      <c r="D54" s="58" t="s">
        <v>46</v>
      </c>
      <c r="E54" s="62"/>
      <c r="F54" s="67"/>
      <c r="G54" s="58"/>
      <c r="H54" s="67"/>
      <c r="I54" s="58"/>
      <c r="J54" s="68"/>
      <c r="K54" s="62"/>
      <c r="L54" s="62"/>
      <c r="M54" s="68">
        <f>SUM(IF(AND(F54=Uitslagen!F49,H54=Uitslagen!H49),10,0),IF(J54=Uitslagen!J49,5,0))</f>
        <v>15</v>
      </c>
    </row>
    <row r="55" spans="1:13" ht="3" customHeight="1" x14ac:dyDescent="0.25">
      <c r="A55" s="58"/>
      <c r="B55" s="58"/>
      <c r="C55" s="58" t="s">
        <v>11</v>
      </c>
      <c r="D55" s="58" t="s">
        <v>56</v>
      </c>
      <c r="E55" s="62"/>
      <c r="F55" s="58"/>
      <c r="G55" s="58"/>
      <c r="H55" s="58"/>
      <c r="I55" s="58"/>
      <c r="J55" s="68"/>
      <c r="K55" s="62"/>
      <c r="L55" s="62"/>
      <c r="M55" s="68"/>
    </row>
    <row r="56" spans="1:13" ht="12.75" customHeight="1" x14ac:dyDescent="0.25">
      <c r="A56" s="66">
        <v>42498</v>
      </c>
      <c r="B56" s="58" t="s">
        <v>47</v>
      </c>
      <c r="C56" s="58" t="s">
        <v>11</v>
      </c>
      <c r="D56" s="58" t="s">
        <v>56</v>
      </c>
      <c r="E56" s="62"/>
      <c r="F56" s="67"/>
      <c r="G56" s="58"/>
      <c r="H56" s="67"/>
      <c r="I56" s="58"/>
      <c r="J56" s="68"/>
      <c r="K56" s="62"/>
      <c r="L56" s="62"/>
      <c r="M56" s="68">
        <f>SUM(IF(AND(F56=Uitslagen!F51,H56=Uitslagen!H51),10,0),IF(J56=Uitslagen!J51,5,0))</f>
        <v>15</v>
      </c>
    </row>
    <row r="57" spans="1:13" ht="3" customHeight="1" x14ac:dyDescent="0.25">
      <c r="A57" s="58"/>
      <c r="B57" s="58"/>
      <c r="C57" s="58" t="s">
        <v>11</v>
      </c>
      <c r="D57" s="58"/>
      <c r="E57" s="62"/>
      <c r="F57" s="58"/>
      <c r="G57" s="58"/>
      <c r="H57" s="58"/>
      <c r="I57" s="58"/>
      <c r="J57" s="68"/>
      <c r="K57" s="62"/>
      <c r="L57" s="62"/>
      <c r="M57" s="68"/>
    </row>
    <row r="58" spans="1:13" ht="12.75" customHeight="1" x14ac:dyDescent="0.25">
      <c r="A58" s="66">
        <v>42506</v>
      </c>
      <c r="B58" s="58" t="s">
        <v>15</v>
      </c>
      <c r="C58" s="58" t="s">
        <v>11</v>
      </c>
      <c r="D58" s="58" t="s">
        <v>47</v>
      </c>
      <c r="E58" s="62"/>
      <c r="F58" s="67"/>
      <c r="G58" s="58"/>
      <c r="H58" s="67"/>
      <c r="I58" s="58"/>
      <c r="J58" s="68"/>
      <c r="K58" s="62"/>
      <c r="L58" s="62"/>
      <c r="M58" s="68">
        <f>SUM(IF(AND(F58=Uitslagen!F53,H58=Uitslagen!H53),10,0),IF(J58=Uitslagen!J53,5,0))</f>
        <v>15</v>
      </c>
    </row>
    <row r="59" spans="1:13" s="56" customFormat="1" ht="12.75" customHeight="1" x14ac:dyDescent="0.3">
      <c r="A59" s="66"/>
      <c r="B59" s="57"/>
      <c r="C59" s="58"/>
      <c r="D59" s="57"/>
      <c r="E59" s="62"/>
      <c r="F59" s="69"/>
      <c r="G59" s="69"/>
      <c r="H59" s="69"/>
      <c r="I59" s="69"/>
      <c r="J59" s="69"/>
      <c r="K59" s="57"/>
      <c r="L59" s="57"/>
      <c r="M59" s="70">
        <f>SUM(M8:M50)</f>
        <v>75</v>
      </c>
    </row>
    <row r="60" spans="1:13" s="56" customFormat="1" ht="3" customHeight="1" x14ac:dyDescent="0.25">
      <c r="A60" s="66"/>
      <c r="B60" s="57"/>
      <c r="C60" s="58"/>
      <c r="D60" s="57"/>
      <c r="E60" s="62"/>
      <c r="F60" s="58"/>
      <c r="G60" s="58"/>
      <c r="H60" s="58"/>
      <c r="I60" s="58"/>
      <c r="J60" s="62"/>
      <c r="K60" s="62"/>
      <c r="L60" s="62"/>
      <c r="M60" s="58"/>
    </row>
    <row r="61" spans="1:13" ht="12.75" customHeight="1" x14ac:dyDescent="0.25">
      <c r="A61" s="71" t="s">
        <v>40</v>
      </c>
      <c r="B61" s="71"/>
      <c r="C61" s="71"/>
      <c r="D61" s="71"/>
      <c r="E61" s="71"/>
      <c r="F61" s="71"/>
      <c r="G61" s="58"/>
      <c r="H61" s="59"/>
      <c r="I61" s="60"/>
      <c r="J61" s="60"/>
      <c r="K61" s="61"/>
      <c r="L61" s="57"/>
      <c r="M61" s="68">
        <f>IF(H61=Uitslagen!H55,25,0)</f>
        <v>0</v>
      </c>
    </row>
    <row r="62" spans="1:13" ht="3" customHeight="1" x14ac:dyDescent="0.25">
      <c r="A62" s="71"/>
      <c r="B62" s="71"/>
      <c r="C62" s="71"/>
      <c r="D62" s="71"/>
      <c r="E62" s="71"/>
      <c r="F62" s="71"/>
      <c r="G62" s="58"/>
      <c r="H62" s="62"/>
      <c r="I62" s="62"/>
      <c r="J62" s="62"/>
      <c r="K62" s="62"/>
      <c r="L62" s="62"/>
      <c r="M62" s="68"/>
    </row>
    <row r="63" spans="1:13" ht="12.75" customHeight="1" x14ac:dyDescent="0.25">
      <c r="A63" s="71" t="s">
        <v>37</v>
      </c>
      <c r="B63" s="71"/>
      <c r="C63" s="71"/>
      <c r="D63" s="71"/>
      <c r="E63" s="71"/>
      <c r="F63" s="71"/>
      <c r="G63" s="58"/>
      <c r="H63" s="59"/>
      <c r="I63" s="60"/>
      <c r="J63" s="60"/>
      <c r="K63" s="61"/>
      <c r="L63" s="62"/>
      <c r="M63" s="68">
        <f>IF(H63=Uitslagen!H57,15,0)</f>
        <v>0</v>
      </c>
    </row>
    <row r="64" spans="1:13" ht="3" customHeight="1" x14ac:dyDescent="0.25">
      <c r="A64" s="71"/>
      <c r="B64" s="71"/>
      <c r="C64" s="71"/>
      <c r="D64" s="71"/>
      <c r="E64" s="71"/>
      <c r="F64" s="71"/>
      <c r="G64" s="58"/>
      <c r="H64" s="62"/>
      <c r="I64" s="62"/>
      <c r="J64" s="62"/>
      <c r="K64" s="62"/>
      <c r="L64" s="62"/>
      <c r="M64" s="68"/>
    </row>
    <row r="65" spans="1:13" ht="12" customHeight="1" x14ac:dyDescent="0.25">
      <c r="A65" s="71" t="s">
        <v>38</v>
      </c>
      <c r="B65" s="71"/>
      <c r="C65" s="71"/>
      <c r="D65" s="71"/>
      <c r="E65" s="71"/>
      <c r="F65" s="71"/>
      <c r="G65" s="58"/>
      <c r="H65" s="72"/>
      <c r="I65" s="73"/>
      <c r="J65" s="73"/>
      <c r="K65" s="74"/>
      <c r="L65" s="62"/>
      <c r="M65" s="68">
        <f>IF(H65=Uitslagen!H59,15,0)</f>
        <v>0</v>
      </c>
    </row>
    <row r="66" spans="1:13" ht="3" customHeight="1" x14ac:dyDescent="0.25">
      <c r="A66" s="71"/>
      <c r="B66" s="71"/>
      <c r="C66" s="71"/>
      <c r="D66" s="71"/>
      <c r="E66" s="71"/>
      <c r="F66" s="71"/>
      <c r="G66" s="58"/>
      <c r="H66" s="62"/>
      <c r="I66" s="62"/>
      <c r="J66" s="62"/>
      <c r="K66" s="62"/>
      <c r="L66" s="62"/>
      <c r="M66" s="68"/>
    </row>
    <row r="67" spans="1:13" ht="13.5" customHeight="1" x14ac:dyDescent="0.25">
      <c r="A67" s="71" t="s">
        <v>39</v>
      </c>
      <c r="B67" s="71"/>
      <c r="C67" s="71"/>
      <c r="D67" s="71"/>
      <c r="E67" s="71"/>
      <c r="F67" s="71"/>
      <c r="G67" s="58"/>
      <c r="H67" s="72"/>
      <c r="I67" s="73"/>
      <c r="J67" s="73"/>
      <c r="K67" s="74"/>
      <c r="L67" s="62"/>
      <c r="M67" s="68">
        <f>IF(H67=Uitslagen!H61,15,0)</f>
        <v>0</v>
      </c>
    </row>
    <row r="68" spans="1:13" ht="3" customHeight="1" x14ac:dyDescent="0.25">
      <c r="A68" s="71"/>
      <c r="B68" s="71"/>
      <c r="C68" s="71"/>
      <c r="D68" s="71"/>
      <c r="E68" s="71"/>
      <c r="F68" s="71"/>
      <c r="G68" s="58"/>
      <c r="H68" s="62"/>
      <c r="I68" s="62"/>
      <c r="J68" s="62"/>
      <c r="K68" s="62"/>
      <c r="L68" s="62"/>
      <c r="M68" s="68"/>
    </row>
    <row r="69" spans="1:13" ht="12.75" customHeight="1" x14ac:dyDescent="0.25">
      <c r="A69" s="71" t="s">
        <v>41</v>
      </c>
      <c r="B69" s="71"/>
      <c r="C69" s="71"/>
      <c r="D69" s="71"/>
      <c r="E69" s="71"/>
      <c r="F69" s="71"/>
      <c r="G69" s="58"/>
      <c r="H69" s="75"/>
      <c r="I69" s="76"/>
      <c r="J69" s="76"/>
      <c r="K69" s="77"/>
      <c r="L69" s="62"/>
      <c r="M69" s="68">
        <f>IF(H69=Uitslagen!H63,25,0)</f>
        <v>0</v>
      </c>
    </row>
    <row r="70" spans="1:13" ht="3" customHeight="1" x14ac:dyDescent="0.25">
      <c r="A70" s="71"/>
      <c r="B70" s="71"/>
      <c r="C70" s="71"/>
      <c r="D70" s="71"/>
      <c r="E70" s="71"/>
      <c r="F70" s="71"/>
      <c r="G70" s="58"/>
      <c r="H70" s="62"/>
      <c r="I70" s="62"/>
      <c r="J70" s="62"/>
      <c r="K70" s="62"/>
      <c r="L70" s="62"/>
      <c r="M70" s="68"/>
    </row>
    <row r="71" spans="1:13" ht="12.75" customHeight="1" x14ac:dyDescent="0.25">
      <c r="A71" s="56" t="s">
        <v>44</v>
      </c>
      <c r="G71" s="58"/>
      <c r="H71" s="59"/>
      <c r="I71" s="60"/>
      <c r="J71" s="60"/>
      <c r="K71" s="61"/>
      <c r="L71" s="62"/>
      <c r="M71" s="68">
        <f>IF(H71=Uitslagen!H65,25,IF(H71=Uitslagen!H67,25,0))</f>
        <v>0</v>
      </c>
    </row>
    <row r="72" spans="1:13" ht="3" customHeight="1" x14ac:dyDescent="0.25">
      <c r="A72" s="71"/>
      <c r="B72" s="71"/>
      <c r="C72" s="71"/>
      <c r="D72" s="71"/>
      <c r="E72" s="71"/>
      <c r="F72" s="71"/>
      <c r="G72" s="58"/>
      <c r="H72" s="62"/>
      <c r="I72" s="62"/>
      <c r="J72" s="62"/>
      <c r="K72" s="62"/>
      <c r="L72" s="62"/>
      <c r="M72" s="68"/>
    </row>
    <row r="73" spans="1:13" ht="12.75" customHeight="1" x14ac:dyDescent="0.25">
      <c r="A73" s="56" t="s">
        <v>45</v>
      </c>
      <c r="G73" s="58"/>
      <c r="H73" s="59"/>
      <c r="I73" s="60"/>
      <c r="J73" s="60"/>
      <c r="K73" s="61"/>
      <c r="L73" s="62"/>
      <c r="M73" s="68">
        <f>IF(H73=Uitslagen!H67,25,IF(H73=Uitslagen!H69,25,0))</f>
        <v>0</v>
      </c>
    </row>
    <row r="74" spans="1:13" ht="3" customHeight="1" x14ac:dyDescent="0.25">
      <c r="A74" s="71"/>
      <c r="B74" s="71"/>
      <c r="C74" s="71"/>
      <c r="D74" s="71"/>
      <c r="E74" s="71"/>
      <c r="F74" s="71"/>
      <c r="G74" s="58"/>
      <c r="H74" s="62"/>
      <c r="I74" s="62"/>
      <c r="J74" s="62"/>
      <c r="K74" s="62"/>
      <c r="L74" s="62"/>
      <c r="M74" s="68"/>
    </row>
    <row r="75" spans="1:13" ht="12.75" customHeight="1" x14ac:dyDescent="0.25">
      <c r="A75" s="71" t="s">
        <v>42</v>
      </c>
      <c r="B75" s="71"/>
      <c r="C75" s="71"/>
      <c r="D75" s="71"/>
      <c r="E75" s="71"/>
      <c r="F75" s="71"/>
      <c r="G75" s="58"/>
      <c r="H75" s="59"/>
      <c r="I75" s="60"/>
      <c r="J75" s="60"/>
      <c r="K75" s="61"/>
      <c r="L75" s="62"/>
      <c r="M75" s="68">
        <f>IF(H75=Uitslagen!H69,25,0)</f>
        <v>0</v>
      </c>
    </row>
    <row r="76" spans="1:13" s="56" customFormat="1" ht="3" customHeight="1" x14ac:dyDescent="0.25">
      <c r="A76" s="71"/>
      <c r="B76" s="57"/>
      <c r="C76" s="58"/>
      <c r="D76" s="57"/>
      <c r="E76" s="62"/>
      <c r="F76" s="58"/>
      <c r="G76" s="58"/>
      <c r="H76" s="58"/>
      <c r="I76" s="58"/>
      <c r="J76" s="62"/>
      <c r="K76" s="62"/>
      <c r="L76" s="62"/>
      <c r="M76" s="58"/>
    </row>
    <row r="77" spans="1:13" s="56" customFormat="1" ht="12.75" customHeight="1" x14ac:dyDescent="0.3">
      <c r="A77" s="71"/>
      <c r="B77" s="57"/>
      <c r="C77" s="58"/>
      <c r="D77" s="57"/>
      <c r="E77" s="62"/>
      <c r="F77" s="69" t="s">
        <v>33</v>
      </c>
      <c r="G77" s="69"/>
      <c r="H77" s="69"/>
      <c r="I77" s="69"/>
      <c r="J77" s="69"/>
      <c r="K77" s="64"/>
      <c r="L77" s="64"/>
      <c r="M77" s="70">
        <f>SUM(M61:M75)</f>
        <v>0</v>
      </c>
    </row>
    <row r="78" spans="1:13" s="56" customFormat="1" ht="3" customHeight="1" x14ac:dyDescent="0.25">
      <c r="A78" s="71"/>
      <c r="B78" s="57"/>
      <c r="C78" s="58"/>
      <c r="D78" s="57"/>
      <c r="E78" s="62"/>
      <c r="F78" s="58"/>
      <c r="G78" s="58"/>
      <c r="H78" s="58"/>
      <c r="I78" s="58"/>
      <c r="J78" s="62"/>
      <c r="K78" s="62"/>
      <c r="L78" s="62"/>
      <c r="M78" s="58"/>
    </row>
    <row r="79" spans="1:13" ht="12.75" customHeight="1" x14ac:dyDescent="0.25">
      <c r="L79" s="62"/>
      <c r="M79" s="58"/>
    </row>
    <row r="80" spans="1:13" ht="12.75" customHeight="1" x14ac:dyDescent="0.3">
      <c r="F80" s="78" t="s">
        <v>36</v>
      </c>
      <c r="G80" s="78"/>
      <c r="H80" s="78"/>
      <c r="I80" s="78"/>
      <c r="J80" s="78"/>
      <c r="K80" s="79"/>
      <c r="L80" s="64"/>
      <c r="M80" s="70">
        <f>M59+M77</f>
        <v>75</v>
      </c>
    </row>
    <row r="81" spans="12:13" ht="12.75" customHeight="1" x14ac:dyDescent="0.25">
      <c r="L81" s="62"/>
      <c r="M81" s="5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81"/>
  <sheetViews>
    <sheetView showGridLines="0" topLeftCell="A12" workbookViewId="0">
      <selection activeCell="J75" sqref="J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79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75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2</v>
      </c>
      <c r="G12" s="51"/>
      <c r="H12" s="16">
        <v>1</v>
      </c>
      <c r="I12" s="51"/>
      <c r="J12" s="17">
        <v>1</v>
      </c>
      <c r="K12" s="4"/>
      <c r="L12" s="4"/>
      <c r="M12" s="17">
        <f>SUM(IF(AND(F12=Uitslagen!F7,H12=Uitslagen!H7),10,0),IF(J12=Uitslagen!J7,5,0))</f>
        <v>5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0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1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4</v>
      </c>
      <c r="G20" s="51"/>
      <c r="H20" s="16">
        <v>2</v>
      </c>
      <c r="I20" s="51"/>
      <c r="J20" s="17">
        <v>1</v>
      </c>
      <c r="K20" s="4"/>
      <c r="L20" s="4"/>
      <c r="M20" s="17">
        <f>SUM(IF(AND(F20=Uitslagen!F15,H20=Uitslagen!H15),10,0),IF(J20=Uitslagen!J15,5,0))</f>
        <v>15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0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3</v>
      </c>
      <c r="I26" s="51"/>
      <c r="J26" s="17">
        <v>2</v>
      </c>
      <c r="K26" s="4"/>
      <c r="L26" s="4"/>
      <c r="M26" s="17">
        <f>SUM(IF(AND(F26=Uitslagen!F21,H26=Uitslagen!H21),10,0),IF(J26=Uitslagen!J21,5,0))</f>
        <v>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2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2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2</v>
      </c>
      <c r="G34" s="51"/>
      <c r="H34" s="16">
        <v>0</v>
      </c>
      <c r="I34" s="51"/>
      <c r="J34" s="17">
        <v>1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3</v>
      </c>
      <c r="I36" s="51"/>
      <c r="J36" s="17">
        <v>2</v>
      </c>
      <c r="K36" s="4"/>
      <c r="L36" s="4"/>
      <c r="M36" s="17">
        <f>SUM(IF(AND(F36=Uitslagen!F31,H36=Uitslagen!H31),10,0),IF(J36=Uitslagen!J31,5,0))</f>
        <v>5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2</v>
      </c>
      <c r="I38" s="51"/>
      <c r="J38" s="17">
        <v>2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2</v>
      </c>
      <c r="I40" s="51"/>
      <c r="J40" s="17">
        <v>3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3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4</v>
      </c>
      <c r="I46" s="51"/>
      <c r="J46" s="17">
        <v>2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2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2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1</v>
      </c>
      <c r="I54" s="51"/>
      <c r="J54" s="17">
        <v>3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2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60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54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54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59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 t="s">
        <v>14</v>
      </c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75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 t="s">
        <v>61</v>
      </c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60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sqref="A1:XFD1048576"/>
    </sheetView>
  </sheetViews>
  <sheetFormatPr defaultColWidth="11.6328125" defaultRowHeight="12.75" customHeight="1" x14ac:dyDescent="0.25"/>
  <cols>
    <col min="1" max="1" width="10.08984375" style="65" customWidth="1"/>
    <col min="2" max="2" width="16.453125" style="65" bestFit="1" customWidth="1"/>
    <col min="3" max="3" width="1.453125" style="65" bestFit="1" customWidth="1"/>
    <col min="4" max="4" width="18.36328125" style="65" bestFit="1" customWidth="1"/>
    <col min="5" max="5" width="1.90625" style="65" customWidth="1"/>
    <col min="6" max="6" width="2.90625" style="65" customWidth="1"/>
    <col min="7" max="7" width="2" style="65" bestFit="1" customWidth="1"/>
    <col min="8" max="8" width="2.90625" style="65" customWidth="1"/>
    <col min="9" max="9" width="1.6328125" style="65" customWidth="1"/>
    <col min="10" max="10" width="7.6328125" style="65" customWidth="1"/>
    <col min="11" max="11" width="4.08984375" style="65" customWidth="1"/>
    <col min="12" max="12" width="1.6328125" style="56" customWidth="1"/>
    <col min="13" max="13" width="8.453125" style="56" bestFit="1" customWidth="1"/>
    <col min="14" max="16384" width="11.6328125" style="65"/>
  </cols>
  <sheetData>
    <row r="1" spans="1:13" s="56" customFormat="1" ht="3" customHeight="1" x14ac:dyDescent="0.25"/>
    <row r="2" spans="1:13" s="56" customFormat="1" ht="12.75" customHeight="1" x14ac:dyDescent="0.25">
      <c r="A2" s="57" t="s">
        <v>2</v>
      </c>
      <c r="B2" s="57"/>
      <c r="C2" s="58" t="s">
        <v>3</v>
      </c>
      <c r="D2" s="59"/>
      <c r="E2" s="60"/>
      <c r="F2" s="60"/>
      <c r="G2" s="60"/>
      <c r="H2" s="61"/>
      <c r="I2" s="58"/>
      <c r="J2" s="62"/>
      <c r="K2" s="62"/>
      <c r="L2" s="62"/>
      <c r="M2" s="58"/>
    </row>
    <row r="3" spans="1:13" s="56" customFormat="1" ht="3" customHeight="1" x14ac:dyDescent="0.25"/>
    <row r="4" spans="1:13" s="56" customFormat="1" ht="12.75" customHeight="1" x14ac:dyDescent="0.25">
      <c r="A4" s="57" t="s">
        <v>4</v>
      </c>
      <c r="B4" s="57"/>
      <c r="C4" s="58" t="s">
        <v>3</v>
      </c>
      <c r="D4" s="59"/>
      <c r="E4" s="60"/>
      <c r="F4" s="60"/>
      <c r="G4" s="60"/>
      <c r="H4" s="61"/>
      <c r="I4" s="58"/>
      <c r="J4" s="62"/>
      <c r="K4" s="62"/>
      <c r="L4" s="62"/>
      <c r="M4" s="58"/>
    </row>
    <row r="5" spans="1:13" s="56" customFormat="1" ht="3" customHeight="1" x14ac:dyDescent="0.25">
      <c r="A5" s="58"/>
      <c r="B5" s="58"/>
      <c r="C5" s="58"/>
      <c r="D5" s="58"/>
      <c r="E5" s="62"/>
      <c r="F5" s="58"/>
      <c r="G5" s="58"/>
      <c r="H5" s="58"/>
      <c r="I5" s="58"/>
      <c r="J5" s="62"/>
      <c r="K5" s="62"/>
      <c r="L5" s="62"/>
      <c r="M5" s="58"/>
    </row>
    <row r="6" spans="1:13" ht="12.75" customHeight="1" x14ac:dyDescent="0.3">
      <c r="A6" s="63" t="s">
        <v>5</v>
      </c>
      <c r="B6" s="63" t="s">
        <v>6</v>
      </c>
      <c r="C6" s="63"/>
      <c r="D6" s="63" t="s">
        <v>7</v>
      </c>
      <c r="E6" s="64"/>
      <c r="F6" s="63" t="s">
        <v>8</v>
      </c>
      <c r="G6" s="63"/>
      <c r="H6" s="63"/>
      <c r="I6" s="63"/>
      <c r="J6" s="63" t="s">
        <v>9</v>
      </c>
      <c r="K6" s="62"/>
      <c r="L6" s="63"/>
      <c r="M6" s="63" t="s">
        <v>1</v>
      </c>
    </row>
    <row r="7" spans="1:13" ht="3" customHeight="1" x14ac:dyDescent="0.25">
      <c r="A7" s="58"/>
      <c r="B7" s="58"/>
      <c r="C7" s="58"/>
      <c r="D7" s="58"/>
      <c r="E7" s="62"/>
      <c r="F7" s="58"/>
      <c r="G7" s="58"/>
      <c r="H7" s="58"/>
      <c r="I7" s="58"/>
      <c r="J7" s="58"/>
      <c r="K7" s="62"/>
      <c r="L7" s="62"/>
      <c r="M7" s="58"/>
    </row>
    <row r="8" spans="1:13" ht="12.75" customHeight="1" x14ac:dyDescent="0.25">
      <c r="A8" s="66">
        <v>42253</v>
      </c>
      <c r="B8" s="58" t="s">
        <v>46</v>
      </c>
      <c r="C8" s="58" t="s">
        <v>11</v>
      </c>
      <c r="D8" s="58" t="s">
        <v>47</v>
      </c>
      <c r="E8" s="62"/>
      <c r="F8" s="67"/>
      <c r="G8" s="58"/>
      <c r="H8" s="67"/>
      <c r="I8" s="58"/>
      <c r="J8" s="68"/>
      <c r="K8" s="62"/>
      <c r="L8" s="62"/>
      <c r="M8" s="68">
        <f>SUM(IF(AND(F8=Uitslagen!F3,H8=Uitslagen!H3),10,0),IF(J8=Uitslagen!J3,5,0))</f>
        <v>0</v>
      </c>
    </row>
    <row r="9" spans="1:13" ht="3" customHeight="1" x14ac:dyDescent="0.25">
      <c r="A9" s="85">
        <v>42260</v>
      </c>
      <c r="B9" s="58" t="s">
        <v>47</v>
      </c>
      <c r="C9" s="58" t="s">
        <v>11</v>
      </c>
      <c r="D9" s="58"/>
      <c r="E9" s="62"/>
      <c r="F9" s="58"/>
      <c r="G9" s="58"/>
      <c r="H9" s="58"/>
      <c r="I9" s="58"/>
      <c r="J9" s="68"/>
      <c r="K9" s="62"/>
      <c r="L9" s="62"/>
      <c r="M9" s="68"/>
    </row>
    <row r="10" spans="1:13" ht="12.75" customHeight="1" x14ac:dyDescent="0.25">
      <c r="A10" s="66">
        <v>42260</v>
      </c>
      <c r="B10" s="58" t="s">
        <v>47</v>
      </c>
      <c r="C10" s="58" t="s">
        <v>11</v>
      </c>
      <c r="D10" s="58" t="s">
        <v>48</v>
      </c>
      <c r="E10" s="62"/>
      <c r="F10" s="67"/>
      <c r="G10" s="58"/>
      <c r="H10" s="67"/>
      <c r="I10" s="58"/>
      <c r="J10" s="68"/>
      <c r="K10" s="62"/>
      <c r="L10" s="62"/>
      <c r="M10" s="68">
        <f>SUM(IF(AND(F10=Uitslagen!F5,H10=Uitslagen!H5),10,0),IF(J10=Uitslagen!J5,5,0))</f>
        <v>0</v>
      </c>
    </row>
    <row r="11" spans="1:13" ht="3" customHeight="1" x14ac:dyDescent="0.25">
      <c r="A11" s="58"/>
      <c r="B11" s="58"/>
      <c r="C11" s="58" t="s">
        <v>11</v>
      </c>
      <c r="D11" s="58"/>
      <c r="E11" s="62"/>
      <c r="F11" s="58"/>
      <c r="G11" s="58"/>
      <c r="H11" s="58"/>
      <c r="I11" s="58"/>
      <c r="J11" s="68"/>
      <c r="K11" s="62"/>
      <c r="L11" s="62"/>
      <c r="M11" s="68"/>
    </row>
    <row r="12" spans="1:13" ht="12.75" customHeight="1" x14ac:dyDescent="0.25">
      <c r="A12" s="66">
        <v>42267</v>
      </c>
      <c r="B12" s="58" t="s">
        <v>49</v>
      </c>
      <c r="C12" s="58" t="s">
        <v>11</v>
      </c>
      <c r="D12" s="58" t="s">
        <v>47</v>
      </c>
      <c r="E12" s="62"/>
      <c r="F12" s="67"/>
      <c r="G12" s="58"/>
      <c r="H12" s="67"/>
      <c r="I12" s="58"/>
      <c r="J12" s="68"/>
      <c r="K12" s="62"/>
      <c r="L12" s="62"/>
      <c r="M12" s="68">
        <f>SUM(IF(AND(F12=Uitslagen!F7,H12=Uitslagen!H7),10,0),IF(J12=Uitslagen!J7,5,0))</f>
        <v>0</v>
      </c>
    </row>
    <row r="13" spans="1:13" ht="3" customHeight="1" x14ac:dyDescent="0.25">
      <c r="A13" s="58"/>
      <c r="B13" s="58"/>
      <c r="C13" s="58" t="s">
        <v>11</v>
      </c>
      <c r="D13" s="58"/>
      <c r="E13" s="62"/>
      <c r="F13" s="58"/>
      <c r="G13" s="58"/>
      <c r="H13" s="58"/>
      <c r="I13" s="58"/>
      <c r="J13" s="68"/>
      <c r="K13" s="62"/>
      <c r="L13" s="62"/>
      <c r="M13" s="68"/>
    </row>
    <row r="14" spans="1:13" ht="12.75" customHeight="1" x14ac:dyDescent="0.25">
      <c r="A14" s="66">
        <v>42274</v>
      </c>
      <c r="B14" s="58" t="s">
        <v>47</v>
      </c>
      <c r="C14" s="58" t="s">
        <v>11</v>
      </c>
      <c r="D14" s="58" t="s">
        <v>17</v>
      </c>
      <c r="E14" s="62"/>
      <c r="F14" s="67"/>
      <c r="G14" s="58"/>
      <c r="H14" s="67"/>
      <c r="I14" s="58"/>
      <c r="J14" s="68"/>
      <c r="K14" s="62"/>
      <c r="L14" s="62"/>
      <c r="M14" s="68">
        <f>SUM(IF(AND(F14=Uitslagen!F9,H14=Uitslagen!H9),10,0),IF(J14=Uitslagen!J9,5,0))</f>
        <v>0</v>
      </c>
    </row>
    <row r="15" spans="1:13" ht="3" customHeight="1" x14ac:dyDescent="0.25">
      <c r="A15" s="58"/>
      <c r="B15" s="58"/>
      <c r="C15" s="58" t="s">
        <v>11</v>
      </c>
      <c r="D15" s="58"/>
      <c r="E15" s="62"/>
      <c r="F15" s="58"/>
      <c r="G15" s="58"/>
      <c r="H15" s="58"/>
      <c r="I15" s="58"/>
      <c r="J15" s="68"/>
      <c r="K15" s="62"/>
      <c r="L15" s="62"/>
      <c r="M15" s="68"/>
    </row>
    <row r="16" spans="1:13" ht="12.75" customHeight="1" x14ac:dyDescent="0.25">
      <c r="A16" s="66">
        <v>42281</v>
      </c>
      <c r="B16" s="58" t="s">
        <v>50</v>
      </c>
      <c r="C16" s="58" t="s">
        <v>11</v>
      </c>
      <c r="D16" s="58" t="s">
        <v>47</v>
      </c>
      <c r="E16" s="62"/>
      <c r="F16" s="67"/>
      <c r="G16" s="58"/>
      <c r="H16" s="67"/>
      <c r="I16" s="58"/>
      <c r="J16" s="68"/>
      <c r="K16" s="62"/>
      <c r="L16" s="62"/>
      <c r="M16" s="68">
        <f>SUM(IF(AND(F16=Uitslagen!F11,H16=Uitslagen!H11),10,0),IF(J16=Uitslagen!J11,5,0))</f>
        <v>0</v>
      </c>
    </row>
    <row r="17" spans="1:13" ht="3" customHeight="1" x14ac:dyDescent="0.25">
      <c r="A17" s="58"/>
      <c r="B17" s="58"/>
      <c r="C17" s="58" t="s">
        <v>11</v>
      </c>
      <c r="D17" s="58"/>
      <c r="E17" s="62"/>
      <c r="F17" s="58"/>
      <c r="G17" s="58"/>
      <c r="H17" s="58"/>
      <c r="I17" s="58"/>
      <c r="J17" s="68"/>
      <c r="K17" s="62"/>
      <c r="L17" s="62"/>
      <c r="M17" s="68"/>
    </row>
    <row r="18" spans="1:13" ht="12.75" customHeight="1" x14ac:dyDescent="0.25">
      <c r="A18" s="66">
        <v>42288</v>
      </c>
      <c r="B18" s="58" t="s">
        <v>51</v>
      </c>
      <c r="C18" s="58" t="s">
        <v>11</v>
      </c>
      <c r="D18" s="58" t="s">
        <v>52</v>
      </c>
      <c r="E18" s="62"/>
      <c r="F18" s="67"/>
      <c r="G18" s="58"/>
      <c r="H18" s="67"/>
      <c r="I18" s="58"/>
      <c r="J18" s="68"/>
      <c r="K18" s="62"/>
      <c r="L18" s="62"/>
      <c r="M18" s="68">
        <f>SUM(IF(AND(F18=Uitslagen!F13,H18=Uitslagen!H13),10,0),IF(J18=Uitslagen!J13,5,0))</f>
        <v>0</v>
      </c>
    </row>
    <row r="19" spans="1:13" ht="3" customHeight="1" x14ac:dyDescent="0.25">
      <c r="A19" s="58"/>
      <c r="B19" s="58"/>
      <c r="C19" s="58" t="s">
        <v>11</v>
      </c>
      <c r="D19" s="58"/>
      <c r="E19" s="62"/>
      <c r="F19" s="58"/>
      <c r="G19" s="58"/>
      <c r="H19" s="58"/>
      <c r="I19" s="58"/>
      <c r="J19" s="68"/>
      <c r="K19" s="62"/>
      <c r="L19" s="62"/>
      <c r="M19" s="68"/>
    </row>
    <row r="20" spans="1:13" ht="12.75" customHeight="1" x14ac:dyDescent="0.25">
      <c r="A20" s="66">
        <v>42295</v>
      </c>
      <c r="B20" s="58" t="s">
        <v>47</v>
      </c>
      <c r="C20" s="58" t="s">
        <v>11</v>
      </c>
      <c r="D20" s="58" t="s">
        <v>53</v>
      </c>
      <c r="E20" s="62"/>
      <c r="F20" s="67"/>
      <c r="G20" s="58"/>
      <c r="H20" s="67"/>
      <c r="I20" s="58"/>
      <c r="J20" s="68"/>
      <c r="K20" s="62"/>
      <c r="L20" s="62"/>
      <c r="M20" s="68">
        <f>SUM(IF(AND(F20=Uitslagen!F15,H20=Uitslagen!H15),10,0),IF(J20=Uitslagen!J15,5,0))</f>
        <v>0</v>
      </c>
    </row>
    <row r="21" spans="1:13" ht="3" customHeight="1" x14ac:dyDescent="0.25">
      <c r="A21" s="58"/>
      <c r="B21" s="58"/>
      <c r="C21" s="58" t="s">
        <v>11</v>
      </c>
      <c r="D21" s="58"/>
      <c r="E21" s="62"/>
      <c r="F21" s="58"/>
      <c r="G21" s="58"/>
      <c r="H21" s="58"/>
      <c r="I21" s="58"/>
      <c r="J21" s="68"/>
      <c r="K21" s="62"/>
      <c r="L21" s="62"/>
      <c r="M21" s="68"/>
    </row>
    <row r="22" spans="1:13" ht="12.75" customHeight="1" x14ac:dyDescent="0.25">
      <c r="A22" s="66">
        <v>42309</v>
      </c>
      <c r="B22" s="58" t="s">
        <v>54</v>
      </c>
      <c r="C22" s="58" t="s">
        <v>11</v>
      </c>
      <c r="D22" s="58" t="s">
        <v>47</v>
      </c>
      <c r="E22" s="62"/>
      <c r="F22" s="67"/>
      <c r="G22" s="58"/>
      <c r="H22" s="67"/>
      <c r="I22" s="58"/>
      <c r="J22" s="68"/>
      <c r="K22" s="62"/>
      <c r="L22" s="62"/>
      <c r="M22" s="68">
        <f>SUM(IF(AND(F22=Uitslagen!F17,H22=Uitslagen!H17),10,0),IF(J22=Uitslagen!J17,5,0))</f>
        <v>0</v>
      </c>
    </row>
    <row r="23" spans="1:13" ht="3" customHeight="1" x14ac:dyDescent="0.25">
      <c r="A23" s="58"/>
      <c r="B23" s="58"/>
      <c r="C23" s="58" t="s">
        <v>11</v>
      </c>
      <c r="D23" s="58"/>
      <c r="E23" s="62"/>
      <c r="F23" s="58"/>
      <c r="G23" s="58"/>
      <c r="H23" s="58"/>
      <c r="I23" s="58"/>
      <c r="J23" s="68"/>
      <c r="K23" s="62"/>
      <c r="L23" s="62"/>
      <c r="M23" s="68"/>
    </row>
    <row r="24" spans="1:13" ht="12.75" customHeight="1" x14ac:dyDescent="0.25">
      <c r="A24" s="66">
        <v>42316</v>
      </c>
      <c r="B24" s="58" t="s">
        <v>47</v>
      </c>
      <c r="C24" s="58" t="s">
        <v>11</v>
      </c>
      <c r="D24" s="58" t="s">
        <v>55</v>
      </c>
      <c r="E24" s="62"/>
      <c r="F24" s="67"/>
      <c r="G24" s="58"/>
      <c r="H24" s="67"/>
      <c r="I24" s="58"/>
      <c r="J24" s="68"/>
      <c r="K24" s="62"/>
      <c r="L24" s="62"/>
      <c r="M24" s="68">
        <f>SUM(IF(AND(F24=Uitslagen!F19,H24=Uitslagen!H19),10,0),IF(J24=Uitslagen!J19,5,0))</f>
        <v>0</v>
      </c>
    </row>
    <row r="25" spans="1:13" ht="3" customHeight="1" x14ac:dyDescent="0.25">
      <c r="A25" s="58"/>
      <c r="B25" s="58"/>
      <c r="C25" s="58" t="s">
        <v>11</v>
      </c>
      <c r="D25" s="58"/>
      <c r="E25" s="62"/>
      <c r="F25" s="58"/>
      <c r="G25" s="58"/>
      <c r="H25" s="58"/>
      <c r="I25" s="58"/>
      <c r="J25" s="68"/>
      <c r="K25" s="62"/>
      <c r="L25" s="62"/>
      <c r="M25" s="68"/>
    </row>
    <row r="26" spans="1:13" ht="12.75" customHeight="1" x14ac:dyDescent="0.25">
      <c r="A26" s="66">
        <v>42323</v>
      </c>
      <c r="B26" s="58" t="s">
        <v>14</v>
      </c>
      <c r="C26" s="58" t="s">
        <v>11</v>
      </c>
      <c r="D26" s="58" t="s">
        <v>47</v>
      </c>
      <c r="E26" s="62"/>
      <c r="F26" s="67"/>
      <c r="G26" s="58"/>
      <c r="H26" s="67"/>
      <c r="I26" s="58"/>
      <c r="J26" s="68"/>
      <c r="K26" s="62"/>
      <c r="L26" s="62"/>
      <c r="M26" s="68">
        <f>SUM(IF(AND(F26=Uitslagen!F21,H26=Uitslagen!H21),10,0),IF(J26=Uitslagen!J21,5,0))</f>
        <v>0</v>
      </c>
    </row>
    <row r="27" spans="1:13" ht="3" customHeight="1" x14ac:dyDescent="0.25">
      <c r="A27" s="58"/>
      <c r="B27" s="58"/>
      <c r="C27" s="58" t="s">
        <v>11</v>
      </c>
      <c r="D27" s="58"/>
      <c r="E27" s="62"/>
      <c r="F27" s="58"/>
      <c r="G27" s="58"/>
      <c r="H27" s="58"/>
      <c r="I27" s="58"/>
      <c r="J27" s="68"/>
      <c r="K27" s="62"/>
      <c r="L27" s="62"/>
      <c r="M27" s="68"/>
    </row>
    <row r="28" spans="1:13" ht="12.75" customHeight="1" x14ac:dyDescent="0.25">
      <c r="A28" s="66">
        <v>42337</v>
      </c>
      <c r="B28" s="58" t="s">
        <v>47</v>
      </c>
      <c r="C28" s="58" t="s">
        <v>11</v>
      </c>
      <c r="D28" s="58" t="s">
        <v>15</v>
      </c>
      <c r="E28" s="62"/>
      <c r="F28" s="67"/>
      <c r="G28" s="58"/>
      <c r="H28" s="67"/>
      <c r="I28" s="58"/>
      <c r="J28" s="68"/>
      <c r="K28" s="62"/>
      <c r="L28" s="62"/>
      <c r="M28" s="68">
        <f>SUM(IF(AND(F28=Uitslagen!F23,H28=Uitslagen!H23),10,0),IF(J28=Uitslagen!J23,5,0))</f>
        <v>0</v>
      </c>
    </row>
    <row r="29" spans="1:13" ht="3" customHeight="1" x14ac:dyDescent="0.25">
      <c r="A29" s="58"/>
      <c r="B29" s="58"/>
      <c r="C29" s="58" t="s">
        <v>11</v>
      </c>
      <c r="D29" s="58"/>
      <c r="E29" s="62"/>
      <c r="F29" s="58"/>
      <c r="G29" s="58"/>
      <c r="H29" s="58"/>
      <c r="I29" s="58"/>
      <c r="J29" s="68"/>
      <c r="K29" s="62"/>
      <c r="L29" s="62"/>
      <c r="M29" s="68"/>
    </row>
    <row r="30" spans="1:13" ht="12.75" customHeight="1" x14ac:dyDescent="0.25">
      <c r="A30" s="66">
        <v>42344</v>
      </c>
      <c r="B30" s="58" t="s">
        <v>56</v>
      </c>
      <c r="C30" s="58" t="s">
        <v>11</v>
      </c>
      <c r="D30" s="58" t="s">
        <v>47</v>
      </c>
      <c r="E30" s="62"/>
      <c r="F30" s="67"/>
      <c r="G30" s="58"/>
      <c r="H30" s="67"/>
      <c r="I30" s="58"/>
      <c r="J30" s="68"/>
      <c r="K30" s="62"/>
      <c r="L30" s="62"/>
      <c r="M30" s="68">
        <f>SUM(IF(AND(F30=Uitslagen!F25,H30=Uitslagen!H25),10,0),IF(J30=Uitslagen!J25,5,0))</f>
        <v>0</v>
      </c>
    </row>
    <row r="31" spans="1:13" ht="3" customHeight="1" x14ac:dyDescent="0.25">
      <c r="A31" s="58"/>
      <c r="B31" s="58"/>
      <c r="C31" s="58" t="s">
        <v>11</v>
      </c>
      <c r="D31" s="58"/>
      <c r="E31" s="62"/>
      <c r="F31" s="58"/>
      <c r="G31" s="58"/>
      <c r="H31" s="58"/>
      <c r="I31" s="58"/>
      <c r="J31" s="68"/>
      <c r="K31" s="62"/>
      <c r="L31" s="62"/>
      <c r="M31" s="68"/>
    </row>
    <row r="32" spans="1:13" ht="12.75" customHeight="1" x14ac:dyDescent="0.25">
      <c r="A32" s="66">
        <v>42351</v>
      </c>
      <c r="B32" s="58" t="s">
        <v>47</v>
      </c>
      <c r="C32" s="58" t="s">
        <v>11</v>
      </c>
      <c r="D32" s="58" t="s">
        <v>16</v>
      </c>
      <c r="E32" s="62"/>
      <c r="F32" s="67"/>
      <c r="G32" s="58"/>
      <c r="H32" s="67"/>
      <c r="I32" s="58"/>
      <c r="J32" s="68"/>
      <c r="K32" s="62"/>
      <c r="L32" s="62"/>
      <c r="M32" s="68">
        <f>SUM(IF(AND(F32=Uitslagen!F27,H32=Uitslagen!H27),10,0),IF(J32=Uitslagen!J27,5,0))</f>
        <v>0</v>
      </c>
    </row>
    <row r="33" spans="1:13" ht="3" customHeight="1" x14ac:dyDescent="0.25">
      <c r="A33" s="58"/>
      <c r="B33" s="58"/>
      <c r="C33" s="58" t="s">
        <v>11</v>
      </c>
      <c r="D33" s="58"/>
      <c r="E33" s="62"/>
      <c r="F33" s="58"/>
      <c r="G33" s="58"/>
      <c r="H33" s="58"/>
      <c r="I33" s="58"/>
      <c r="J33" s="68"/>
      <c r="K33" s="62"/>
      <c r="L33" s="62"/>
      <c r="M33" s="68"/>
    </row>
    <row r="34" spans="1:13" ht="12.75" customHeight="1" x14ac:dyDescent="0.25">
      <c r="A34" s="66">
        <v>42393</v>
      </c>
      <c r="B34" s="58" t="s">
        <v>48</v>
      </c>
      <c r="C34" s="58" t="s">
        <v>11</v>
      </c>
      <c r="D34" s="58" t="s">
        <v>47</v>
      </c>
      <c r="E34" s="62"/>
      <c r="F34" s="67"/>
      <c r="G34" s="58"/>
      <c r="H34" s="67"/>
      <c r="I34" s="58"/>
      <c r="J34" s="68"/>
      <c r="K34" s="62"/>
      <c r="L34" s="62"/>
      <c r="M34" s="68">
        <f>SUM(IF(AND(F34=Uitslagen!F29,H34=Uitslagen!H29),10,0),IF(J34=Uitslagen!J29,5,0))</f>
        <v>0</v>
      </c>
    </row>
    <row r="35" spans="1:13" ht="3" customHeight="1" x14ac:dyDescent="0.25">
      <c r="A35" s="58"/>
      <c r="B35" s="58"/>
      <c r="C35" s="58" t="s">
        <v>11</v>
      </c>
      <c r="D35" s="58"/>
      <c r="E35" s="62"/>
      <c r="F35" s="58"/>
      <c r="G35" s="58"/>
      <c r="H35" s="58"/>
      <c r="I35" s="58"/>
      <c r="J35" s="68"/>
      <c r="K35" s="62"/>
      <c r="L35" s="62"/>
      <c r="M35" s="68"/>
    </row>
    <row r="36" spans="1:13" ht="12.75" customHeight="1" x14ac:dyDescent="0.25">
      <c r="A36" s="66">
        <v>42400</v>
      </c>
      <c r="B36" s="58" t="s">
        <v>47</v>
      </c>
      <c r="C36" s="58" t="s">
        <v>11</v>
      </c>
      <c r="D36" s="58" t="s">
        <v>49</v>
      </c>
      <c r="E36" s="62"/>
      <c r="F36" s="67"/>
      <c r="G36" s="58"/>
      <c r="H36" s="67"/>
      <c r="I36" s="58"/>
      <c r="J36" s="68"/>
      <c r="K36" s="62"/>
      <c r="L36" s="62"/>
      <c r="M36" s="68">
        <f>SUM(IF(AND(F36=Uitslagen!F31,H36=Uitslagen!H31),10,0),IF(J36=Uitslagen!J31,5,0))</f>
        <v>0</v>
      </c>
    </row>
    <row r="37" spans="1:13" ht="3" customHeight="1" x14ac:dyDescent="0.25">
      <c r="A37" s="58"/>
      <c r="B37" s="58"/>
      <c r="C37" s="58" t="s">
        <v>11</v>
      </c>
      <c r="D37" s="58"/>
      <c r="E37" s="62"/>
      <c r="F37" s="58"/>
      <c r="G37" s="58"/>
      <c r="H37" s="58"/>
      <c r="I37" s="58"/>
      <c r="J37" s="68"/>
      <c r="K37" s="62"/>
      <c r="L37" s="62"/>
      <c r="M37" s="68"/>
    </row>
    <row r="38" spans="1:13" ht="12.75" customHeight="1" x14ac:dyDescent="0.25">
      <c r="A38" s="66">
        <v>42414</v>
      </c>
      <c r="B38" s="58" t="s">
        <v>17</v>
      </c>
      <c r="C38" s="58" t="s">
        <v>11</v>
      </c>
      <c r="D38" s="58" t="s">
        <v>47</v>
      </c>
      <c r="E38" s="62"/>
      <c r="F38" s="67"/>
      <c r="G38" s="58"/>
      <c r="H38" s="67"/>
      <c r="I38" s="58"/>
      <c r="J38" s="68"/>
      <c r="K38" s="62"/>
      <c r="L38" s="62"/>
      <c r="M38" s="68">
        <f>SUM(IF(AND(F38=Uitslagen!F33,H38=Uitslagen!H33),10,0),IF(J38=Uitslagen!J33,5,0))</f>
        <v>15</v>
      </c>
    </row>
    <row r="39" spans="1:13" ht="3" customHeight="1" x14ac:dyDescent="0.25">
      <c r="A39" s="58"/>
      <c r="B39" s="58"/>
      <c r="C39" s="58" t="s">
        <v>11</v>
      </c>
      <c r="D39" s="58"/>
      <c r="E39" s="62"/>
      <c r="F39" s="58"/>
      <c r="G39" s="58"/>
      <c r="H39" s="58"/>
      <c r="I39" s="58"/>
      <c r="J39" s="68"/>
      <c r="K39" s="62"/>
      <c r="L39" s="62"/>
      <c r="M39" s="68"/>
    </row>
    <row r="40" spans="1:13" ht="12.75" customHeight="1" x14ac:dyDescent="0.25">
      <c r="A40" s="66">
        <v>42421</v>
      </c>
      <c r="B40" s="58" t="s">
        <v>47</v>
      </c>
      <c r="C40" s="58" t="s">
        <v>11</v>
      </c>
      <c r="D40" s="58" t="s">
        <v>50</v>
      </c>
      <c r="E40" s="62"/>
      <c r="F40" s="67"/>
      <c r="G40" s="58"/>
      <c r="H40" s="67"/>
      <c r="I40" s="58"/>
      <c r="J40" s="68"/>
      <c r="K40" s="62"/>
      <c r="L40" s="62"/>
      <c r="M40" s="68">
        <f>SUM(IF(AND(F40=Uitslagen!F35,H40=Uitslagen!H35),10,0),IF(J40=Uitslagen!J35,5,0))</f>
        <v>0</v>
      </c>
    </row>
    <row r="41" spans="1:13" ht="3" customHeight="1" x14ac:dyDescent="0.25">
      <c r="A41" s="58"/>
      <c r="B41" s="58"/>
      <c r="C41" s="58" t="s">
        <v>11</v>
      </c>
      <c r="D41" s="58"/>
      <c r="E41" s="62"/>
      <c r="F41" s="58"/>
      <c r="G41" s="58"/>
      <c r="H41" s="58"/>
      <c r="I41" s="58"/>
      <c r="J41" s="68"/>
      <c r="K41" s="62"/>
      <c r="L41" s="62"/>
      <c r="M41" s="68"/>
    </row>
    <row r="42" spans="1:13" ht="12.75" customHeight="1" x14ac:dyDescent="0.25">
      <c r="A42" s="66">
        <v>42435</v>
      </c>
      <c r="B42" s="58" t="s">
        <v>52</v>
      </c>
      <c r="C42" s="58" t="s">
        <v>11</v>
      </c>
      <c r="D42" s="58" t="s">
        <v>47</v>
      </c>
      <c r="E42" s="62"/>
      <c r="F42" s="67"/>
      <c r="G42" s="58"/>
      <c r="H42" s="67"/>
      <c r="I42" s="58"/>
      <c r="J42" s="68"/>
      <c r="K42" s="62"/>
      <c r="L42" s="62"/>
      <c r="M42" s="68">
        <f>SUM(IF(AND(F42=Uitslagen!F37,H42=Uitslagen!H37),10,0),IF(J42=Uitslagen!J37,5,0))</f>
        <v>0</v>
      </c>
    </row>
    <row r="43" spans="1:13" ht="3" customHeight="1" x14ac:dyDescent="0.25">
      <c r="A43" s="58"/>
      <c r="B43" s="58"/>
      <c r="C43" s="58" t="s">
        <v>11</v>
      </c>
      <c r="D43" s="58"/>
      <c r="E43" s="62"/>
      <c r="F43" s="58"/>
      <c r="G43" s="58"/>
      <c r="H43" s="58"/>
      <c r="I43" s="58"/>
      <c r="J43" s="68"/>
      <c r="K43" s="62"/>
      <c r="L43" s="62"/>
      <c r="M43" s="68"/>
    </row>
    <row r="44" spans="1:13" ht="12.75" customHeight="1" x14ac:dyDescent="0.25">
      <c r="A44" s="66">
        <v>42442</v>
      </c>
      <c r="B44" s="58" t="s">
        <v>53</v>
      </c>
      <c r="C44" s="58" t="s">
        <v>11</v>
      </c>
      <c r="D44" s="58" t="s">
        <v>47</v>
      </c>
      <c r="E44" s="62"/>
      <c r="F44" s="67"/>
      <c r="G44" s="58"/>
      <c r="H44" s="67"/>
      <c r="I44" s="58"/>
      <c r="J44" s="68"/>
      <c r="K44" s="62"/>
      <c r="L44" s="62"/>
      <c r="M44" s="68">
        <f>SUM(IF(AND(F44=Uitslagen!F39,H44=Uitslagen!H39),10,0),IF(J44=Uitslagen!J39,5,0))</f>
        <v>15</v>
      </c>
    </row>
    <row r="45" spans="1:13" ht="3" customHeight="1" x14ac:dyDescent="0.25">
      <c r="A45" s="58"/>
      <c r="B45" s="58"/>
      <c r="C45" s="58" t="s">
        <v>11</v>
      </c>
      <c r="D45" s="58"/>
      <c r="E45" s="62"/>
      <c r="F45" s="58"/>
      <c r="G45" s="58"/>
      <c r="H45" s="58"/>
      <c r="I45" s="58"/>
      <c r="J45" s="68"/>
      <c r="K45" s="62"/>
      <c r="L45" s="62"/>
      <c r="M45" s="68"/>
    </row>
    <row r="46" spans="1:13" ht="12.75" customHeight="1" x14ac:dyDescent="0.25">
      <c r="A46" s="66">
        <v>42449</v>
      </c>
      <c r="B46" s="58" t="s">
        <v>47</v>
      </c>
      <c r="C46" s="58" t="s">
        <v>11</v>
      </c>
      <c r="D46" s="58" t="s">
        <v>54</v>
      </c>
      <c r="E46" s="62"/>
      <c r="F46" s="67"/>
      <c r="G46" s="58"/>
      <c r="H46" s="67"/>
      <c r="I46" s="58"/>
      <c r="J46" s="68"/>
      <c r="K46" s="62"/>
      <c r="L46" s="62"/>
      <c r="M46" s="68">
        <f>SUM(IF(AND(F46=Uitslagen!F41,H46=Uitslagen!H41),10,0),IF(J46=Uitslagen!J41,5,0))</f>
        <v>15</v>
      </c>
    </row>
    <row r="47" spans="1:13" ht="3" customHeight="1" x14ac:dyDescent="0.25">
      <c r="A47" s="58"/>
      <c r="B47" s="58"/>
      <c r="C47" s="58" t="s">
        <v>11</v>
      </c>
      <c r="D47" s="58"/>
      <c r="E47" s="62"/>
      <c r="F47" s="58"/>
      <c r="G47" s="58"/>
      <c r="H47" s="58"/>
      <c r="I47" s="58"/>
      <c r="J47" s="68"/>
      <c r="K47" s="62"/>
      <c r="L47" s="62"/>
      <c r="M47" s="68"/>
    </row>
    <row r="48" spans="1:13" ht="12.75" customHeight="1" x14ac:dyDescent="0.25">
      <c r="A48" s="66">
        <v>42463</v>
      </c>
      <c r="B48" s="58" t="s">
        <v>55</v>
      </c>
      <c r="C48" s="58" t="s">
        <v>11</v>
      </c>
      <c r="D48" s="58" t="s">
        <v>47</v>
      </c>
      <c r="E48" s="62"/>
      <c r="F48" s="67"/>
      <c r="G48" s="58"/>
      <c r="H48" s="67"/>
      <c r="I48" s="58"/>
      <c r="J48" s="68"/>
      <c r="K48" s="62"/>
      <c r="L48" s="62"/>
      <c r="M48" s="68">
        <f>SUM(IF(AND(F48=Uitslagen!F43,H48=Uitslagen!H43),10,0),IF(J48=Uitslagen!J43,5,0))</f>
        <v>15</v>
      </c>
    </row>
    <row r="49" spans="1:13" ht="3" customHeight="1" x14ac:dyDescent="0.25">
      <c r="A49" s="58"/>
      <c r="B49" s="58"/>
      <c r="C49" s="58" t="s">
        <v>11</v>
      </c>
      <c r="D49" s="58"/>
      <c r="E49" s="62"/>
      <c r="F49" s="58"/>
      <c r="G49" s="58"/>
      <c r="H49" s="58"/>
      <c r="I49" s="58"/>
      <c r="J49" s="68"/>
      <c r="K49" s="62"/>
      <c r="L49" s="62"/>
      <c r="M49" s="68"/>
    </row>
    <row r="50" spans="1:13" ht="12.75" customHeight="1" x14ac:dyDescent="0.25">
      <c r="A50" s="66">
        <v>42470</v>
      </c>
      <c r="B50" s="58" t="s">
        <v>47</v>
      </c>
      <c r="C50" s="58" t="s">
        <v>11</v>
      </c>
      <c r="D50" s="58" t="s">
        <v>14</v>
      </c>
      <c r="E50" s="62"/>
      <c r="F50" s="67"/>
      <c r="G50" s="58"/>
      <c r="H50" s="67"/>
      <c r="I50" s="58"/>
      <c r="J50" s="68"/>
      <c r="K50" s="62"/>
      <c r="L50" s="62"/>
      <c r="M50" s="68">
        <f>SUM(IF(AND(F50=Uitslagen!F45,H50=Uitslagen!H45),10,0),IF(J50=Uitslagen!J45,5,0))</f>
        <v>15</v>
      </c>
    </row>
    <row r="51" spans="1:13" s="56" customFormat="1" ht="3" customHeight="1" x14ac:dyDescent="0.25">
      <c r="A51" s="58"/>
      <c r="B51" s="58"/>
      <c r="C51" s="58" t="s">
        <v>11</v>
      </c>
      <c r="D51" s="58"/>
      <c r="E51" s="62"/>
      <c r="F51" s="58"/>
      <c r="G51" s="58"/>
      <c r="H51" s="58"/>
      <c r="I51" s="58"/>
      <c r="J51" s="62"/>
      <c r="K51" s="62"/>
      <c r="L51" s="62"/>
      <c r="M51" s="68"/>
    </row>
    <row r="52" spans="1:13" ht="12.75" customHeight="1" x14ac:dyDescent="0.25">
      <c r="A52" s="66">
        <v>42484</v>
      </c>
      <c r="B52" s="58" t="s">
        <v>16</v>
      </c>
      <c r="C52" s="58" t="s">
        <v>11</v>
      </c>
      <c r="D52" s="58" t="s">
        <v>47</v>
      </c>
      <c r="E52" s="62"/>
      <c r="F52" s="67"/>
      <c r="G52" s="58"/>
      <c r="H52" s="67"/>
      <c r="I52" s="58"/>
      <c r="J52" s="68"/>
      <c r="K52" s="62"/>
      <c r="L52" s="62"/>
      <c r="M52" s="68">
        <f>SUM(IF(AND(F52=Uitslagen!F47,H52=Uitslagen!H47),10,0),IF(J52=Uitslagen!J47,5,0))</f>
        <v>15</v>
      </c>
    </row>
    <row r="53" spans="1:13" ht="3" customHeight="1" x14ac:dyDescent="0.25">
      <c r="A53" s="58"/>
      <c r="B53" s="58"/>
      <c r="C53" s="58" t="s">
        <v>11</v>
      </c>
      <c r="D53" s="58"/>
      <c r="E53" s="62"/>
      <c r="F53" s="58"/>
      <c r="G53" s="58"/>
      <c r="H53" s="58"/>
      <c r="I53" s="58"/>
      <c r="J53" s="68"/>
      <c r="K53" s="62"/>
      <c r="L53" s="62"/>
      <c r="M53" s="68"/>
    </row>
    <row r="54" spans="1:13" ht="12.75" customHeight="1" x14ac:dyDescent="0.25">
      <c r="A54" s="66">
        <v>42491</v>
      </c>
      <c r="B54" s="58" t="s">
        <v>47</v>
      </c>
      <c r="C54" s="58" t="s">
        <v>11</v>
      </c>
      <c r="D54" s="58" t="s">
        <v>46</v>
      </c>
      <c r="E54" s="62"/>
      <c r="F54" s="67"/>
      <c r="G54" s="58"/>
      <c r="H54" s="67"/>
      <c r="I54" s="58"/>
      <c r="J54" s="68"/>
      <c r="K54" s="62"/>
      <c r="L54" s="62"/>
      <c r="M54" s="68">
        <f>SUM(IF(AND(F54=Uitslagen!F49,H54=Uitslagen!H49),10,0),IF(J54=Uitslagen!J49,5,0))</f>
        <v>15</v>
      </c>
    </row>
    <row r="55" spans="1:13" ht="3" customHeight="1" x14ac:dyDescent="0.25">
      <c r="A55" s="58"/>
      <c r="B55" s="58"/>
      <c r="C55" s="58" t="s">
        <v>11</v>
      </c>
      <c r="D55" s="58" t="s">
        <v>56</v>
      </c>
      <c r="E55" s="62"/>
      <c r="F55" s="58"/>
      <c r="G55" s="58"/>
      <c r="H55" s="58"/>
      <c r="I55" s="58"/>
      <c r="J55" s="68"/>
      <c r="K55" s="62"/>
      <c r="L55" s="62"/>
      <c r="M55" s="68"/>
    </row>
    <row r="56" spans="1:13" ht="12.75" customHeight="1" x14ac:dyDescent="0.25">
      <c r="A56" s="66">
        <v>42498</v>
      </c>
      <c r="B56" s="58" t="s">
        <v>47</v>
      </c>
      <c r="C56" s="58" t="s">
        <v>11</v>
      </c>
      <c r="D56" s="58" t="s">
        <v>56</v>
      </c>
      <c r="E56" s="62"/>
      <c r="F56" s="67"/>
      <c r="G56" s="58"/>
      <c r="H56" s="67"/>
      <c r="I56" s="58"/>
      <c r="J56" s="68"/>
      <c r="K56" s="62"/>
      <c r="L56" s="62"/>
      <c r="M56" s="68">
        <f>SUM(IF(AND(F56=Uitslagen!F51,H56=Uitslagen!H51),10,0),IF(J56=Uitslagen!J51,5,0))</f>
        <v>15</v>
      </c>
    </row>
    <row r="57" spans="1:13" ht="3" customHeight="1" x14ac:dyDescent="0.25">
      <c r="A57" s="58"/>
      <c r="B57" s="58"/>
      <c r="C57" s="58" t="s">
        <v>11</v>
      </c>
      <c r="D57" s="58"/>
      <c r="E57" s="62"/>
      <c r="F57" s="58"/>
      <c r="G57" s="58"/>
      <c r="H57" s="58"/>
      <c r="I57" s="58"/>
      <c r="J57" s="68"/>
      <c r="K57" s="62"/>
      <c r="L57" s="62"/>
      <c r="M57" s="68"/>
    </row>
    <row r="58" spans="1:13" ht="12.75" customHeight="1" x14ac:dyDescent="0.25">
      <c r="A58" s="66">
        <v>42506</v>
      </c>
      <c r="B58" s="58" t="s">
        <v>15</v>
      </c>
      <c r="C58" s="58" t="s">
        <v>11</v>
      </c>
      <c r="D58" s="58" t="s">
        <v>47</v>
      </c>
      <c r="E58" s="62"/>
      <c r="F58" s="67"/>
      <c r="G58" s="58"/>
      <c r="H58" s="67"/>
      <c r="I58" s="58"/>
      <c r="J58" s="68"/>
      <c r="K58" s="62"/>
      <c r="L58" s="62"/>
      <c r="M58" s="68">
        <f>SUM(IF(AND(F58=Uitslagen!F53,H58=Uitslagen!H53),10,0),IF(J58=Uitslagen!J53,5,0))</f>
        <v>15</v>
      </c>
    </row>
    <row r="59" spans="1:13" s="56" customFormat="1" ht="12.75" customHeight="1" x14ac:dyDescent="0.3">
      <c r="A59" s="66"/>
      <c r="B59" s="57"/>
      <c r="C59" s="58"/>
      <c r="D59" s="57"/>
      <c r="E59" s="62"/>
      <c r="F59" s="69"/>
      <c r="G59" s="69"/>
      <c r="H59" s="69"/>
      <c r="I59" s="69"/>
      <c r="J59" s="69"/>
      <c r="K59" s="57"/>
      <c r="L59" s="57"/>
      <c r="M59" s="70">
        <f>SUM(M8:M50)</f>
        <v>75</v>
      </c>
    </row>
    <row r="60" spans="1:13" s="56" customFormat="1" ht="3" customHeight="1" x14ac:dyDescent="0.25">
      <c r="A60" s="66"/>
      <c r="B60" s="57"/>
      <c r="C60" s="58"/>
      <c r="D60" s="57"/>
      <c r="E60" s="62"/>
      <c r="F60" s="58"/>
      <c r="G60" s="58"/>
      <c r="H60" s="58"/>
      <c r="I60" s="58"/>
      <c r="J60" s="62"/>
      <c r="K60" s="62"/>
      <c r="L60" s="62"/>
      <c r="M60" s="58"/>
    </row>
    <row r="61" spans="1:13" ht="12.75" customHeight="1" x14ac:dyDescent="0.25">
      <c r="A61" s="71" t="s">
        <v>40</v>
      </c>
      <c r="B61" s="71"/>
      <c r="C61" s="71"/>
      <c r="D61" s="71"/>
      <c r="E61" s="71"/>
      <c r="F61" s="71"/>
      <c r="G61" s="58"/>
      <c r="H61" s="59"/>
      <c r="I61" s="60"/>
      <c r="J61" s="60"/>
      <c r="K61" s="61"/>
      <c r="L61" s="57"/>
      <c r="M61" s="68">
        <f>IF(H61=Uitslagen!H55,25,0)</f>
        <v>0</v>
      </c>
    </row>
    <row r="62" spans="1:13" ht="3" customHeight="1" x14ac:dyDescent="0.25">
      <c r="A62" s="71"/>
      <c r="B62" s="71"/>
      <c r="C62" s="71"/>
      <c r="D62" s="71"/>
      <c r="E62" s="71"/>
      <c r="F62" s="71"/>
      <c r="G62" s="58"/>
      <c r="H62" s="62"/>
      <c r="I62" s="62"/>
      <c r="J62" s="62"/>
      <c r="K62" s="62"/>
      <c r="L62" s="62"/>
      <c r="M62" s="68"/>
    </row>
    <row r="63" spans="1:13" ht="12.75" customHeight="1" x14ac:dyDescent="0.25">
      <c r="A63" s="71" t="s">
        <v>37</v>
      </c>
      <c r="B63" s="71"/>
      <c r="C63" s="71"/>
      <c r="D63" s="71"/>
      <c r="E63" s="71"/>
      <c r="F63" s="71"/>
      <c r="G63" s="58"/>
      <c r="H63" s="59"/>
      <c r="I63" s="60"/>
      <c r="J63" s="60"/>
      <c r="K63" s="61"/>
      <c r="L63" s="62"/>
      <c r="M63" s="68">
        <f>IF(H63=Uitslagen!H57,15,0)</f>
        <v>0</v>
      </c>
    </row>
    <row r="64" spans="1:13" ht="3" customHeight="1" x14ac:dyDescent="0.25">
      <c r="A64" s="71"/>
      <c r="B64" s="71"/>
      <c r="C64" s="71"/>
      <c r="D64" s="71"/>
      <c r="E64" s="71"/>
      <c r="F64" s="71"/>
      <c r="G64" s="58"/>
      <c r="H64" s="62"/>
      <c r="I64" s="62"/>
      <c r="J64" s="62"/>
      <c r="K64" s="62"/>
      <c r="L64" s="62"/>
      <c r="M64" s="68"/>
    </row>
    <row r="65" spans="1:13" ht="12" customHeight="1" x14ac:dyDescent="0.25">
      <c r="A65" s="71" t="s">
        <v>38</v>
      </c>
      <c r="B65" s="71"/>
      <c r="C65" s="71"/>
      <c r="D65" s="71"/>
      <c r="E65" s="71"/>
      <c r="F65" s="71"/>
      <c r="G65" s="58"/>
      <c r="H65" s="72"/>
      <c r="I65" s="73"/>
      <c r="J65" s="73"/>
      <c r="K65" s="74"/>
      <c r="L65" s="62"/>
      <c r="M65" s="68">
        <f>IF(H65=Uitslagen!H59,15,0)</f>
        <v>0</v>
      </c>
    </row>
    <row r="66" spans="1:13" ht="3" customHeight="1" x14ac:dyDescent="0.25">
      <c r="A66" s="71"/>
      <c r="B66" s="71"/>
      <c r="C66" s="71"/>
      <c r="D66" s="71"/>
      <c r="E66" s="71"/>
      <c r="F66" s="71"/>
      <c r="G66" s="58"/>
      <c r="H66" s="62"/>
      <c r="I66" s="62"/>
      <c r="J66" s="62"/>
      <c r="K66" s="62"/>
      <c r="L66" s="62"/>
      <c r="M66" s="68"/>
    </row>
    <row r="67" spans="1:13" ht="13.5" customHeight="1" x14ac:dyDescent="0.25">
      <c r="A67" s="71" t="s">
        <v>39</v>
      </c>
      <c r="B67" s="71"/>
      <c r="C67" s="71"/>
      <c r="D67" s="71"/>
      <c r="E67" s="71"/>
      <c r="F67" s="71"/>
      <c r="G67" s="58"/>
      <c r="H67" s="72"/>
      <c r="I67" s="73"/>
      <c r="J67" s="73"/>
      <c r="K67" s="74"/>
      <c r="L67" s="62"/>
      <c r="M67" s="68">
        <f>IF(H67=Uitslagen!H61,15,0)</f>
        <v>0</v>
      </c>
    </row>
    <row r="68" spans="1:13" ht="3" customHeight="1" x14ac:dyDescent="0.25">
      <c r="A68" s="71"/>
      <c r="B68" s="71"/>
      <c r="C68" s="71"/>
      <c r="D68" s="71"/>
      <c r="E68" s="71"/>
      <c r="F68" s="71"/>
      <c r="G68" s="58"/>
      <c r="H68" s="62"/>
      <c r="I68" s="62"/>
      <c r="J68" s="62"/>
      <c r="K68" s="62"/>
      <c r="L68" s="62"/>
      <c r="M68" s="68"/>
    </row>
    <row r="69" spans="1:13" ht="12.75" customHeight="1" x14ac:dyDescent="0.25">
      <c r="A69" s="71" t="s">
        <v>41</v>
      </c>
      <c r="B69" s="71"/>
      <c r="C69" s="71"/>
      <c r="D69" s="71"/>
      <c r="E69" s="71"/>
      <c r="F69" s="71"/>
      <c r="G69" s="58"/>
      <c r="H69" s="75"/>
      <c r="I69" s="76"/>
      <c r="J69" s="76"/>
      <c r="K69" s="77"/>
      <c r="L69" s="62"/>
      <c r="M69" s="68">
        <f>IF(H69=Uitslagen!H63,25,0)</f>
        <v>0</v>
      </c>
    </row>
    <row r="70" spans="1:13" ht="3" customHeight="1" x14ac:dyDescent="0.25">
      <c r="A70" s="71"/>
      <c r="B70" s="71"/>
      <c r="C70" s="71"/>
      <c r="D70" s="71"/>
      <c r="E70" s="71"/>
      <c r="F70" s="71"/>
      <c r="G70" s="58"/>
      <c r="H70" s="62"/>
      <c r="I70" s="62"/>
      <c r="J70" s="62"/>
      <c r="K70" s="62"/>
      <c r="L70" s="62"/>
      <c r="M70" s="68"/>
    </row>
    <row r="71" spans="1:13" ht="12.75" customHeight="1" x14ac:dyDescent="0.25">
      <c r="A71" s="56" t="s">
        <v>44</v>
      </c>
      <c r="G71" s="58"/>
      <c r="H71" s="59"/>
      <c r="I71" s="60"/>
      <c r="J71" s="60"/>
      <c r="K71" s="61"/>
      <c r="L71" s="62"/>
      <c r="M71" s="68">
        <f>IF(H71=Uitslagen!H65,25,IF(H71=Uitslagen!H67,25,0))</f>
        <v>0</v>
      </c>
    </row>
    <row r="72" spans="1:13" ht="3" customHeight="1" x14ac:dyDescent="0.25">
      <c r="A72" s="71"/>
      <c r="B72" s="71"/>
      <c r="C72" s="71"/>
      <c r="D72" s="71"/>
      <c r="E72" s="71"/>
      <c r="F72" s="71"/>
      <c r="G72" s="58"/>
      <c r="H72" s="62"/>
      <c r="I72" s="62"/>
      <c r="J72" s="62"/>
      <c r="K72" s="62"/>
      <c r="L72" s="62"/>
      <c r="M72" s="68"/>
    </row>
    <row r="73" spans="1:13" ht="12.75" customHeight="1" x14ac:dyDescent="0.25">
      <c r="A73" s="56" t="s">
        <v>45</v>
      </c>
      <c r="G73" s="58"/>
      <c r="H73" s="59"/>
      <c r="I73" s="60"/>
      <c r="J73" s="60"/>
      <c r="K73" s="61"/>
      <c r="L73" s="62"/>
      <c r="M73" s="68">
        <f>IF(H73=Uitslagen!H67,25,IF(H73=Uitslagen!H69,25,0))</f>
        <v>0</v>
      </c>
    </row>
    <row r="74" spans="1:13" ht="3" customHeight="1" x14ac:dyDescent="0.25">
      <c r="A74" s="71"/>
      <c r="B74" s="71"/>
      <c r="C74" s="71"/>
      <c r="D74" s="71"/>
      <c r="E74" s="71"/>
      <c r="F74" s="71"/>
      <c r="G74" s="58"/>
      <c r="H74" s="62"/>
      <c r="I74" s="62"/>
      <c r="J74" s="62"/>
      <c r="K74" s="62"/>
      <c r="L74" s="62"/>
      <c r="M74" s="68"/>
    </row>
    <row r="75" spans="1:13" ht="12.75" customHeight="1" x14ac:dyDescent="0.25">
      <c r="A75" s="71" t="s">
        <v>42</v>
      </c>
      <c r="B75" s="71"/>
      <c r="C75" s="71"/>
      <c r="D75" s="71"/>
      <c r="E75" s="71"/>
      <c r="F75" s="71"/>
      <c r="G75" s="58"/>
      <c r="H75" s="59"/>
      <c r="I75" s="60"/>
      <c r="J75" s="60"/>
      <c r="K75" s="61"/>
      <c r="L75" s="62"/>
      <c r="M75" s="68">
        <f>IF(H75=Uitslagen!H69,25,0)</f>
        <v>0</v>
      </c>
    </row>
    <row r="76" spans="1:13" s="56" customFormat="1" ht="3" customHeight="1" x14ac:dyDescent="0.25">
      <c r="A76" s="71"/>
      <c r="B76" s="57"/>
      <c r="C76" s="58"/>
      <c r="D76" s="57"/>
      <c r="E76" s="62"/>
      <c r="F76" s="58"/>
      <c r="G76" s="58"/>
      <c r="H76" s="58"/>
      <c r="I76" s="58"/>
      <c r="J76" s="62"/>
      <c r="K76" s="62"/>
      <c r="L76" s="62"/>
      <c r="M76" s="58"/>
    </row>
    <row r="77" spans="1:13" s="56" customFormat="1" ht="12.75" customHeight="1" x14ac:dyDescent="0.3">
      <c r="A77" s="71"/>
      <c r="B77" s="57"/>
      <c r="C77" s="58"/>
      <c r="D77" s="57"/>
      <c r="E77" s="62"/>
      <c r="F77" s="69" t="s">
        <v>33</v>
      </c>
      <c r="G77" s="69"/>
      <c r="H77" s="69"/>
      <c r="I77" s="69"/>
      <c r="J77" s="69"/>
      <c r="K77" s="64"/>
      <c r="L77" s="64"/>
      <c r="M77" s="70">
        <f>SUM(M61:M75)</f>
        <v>0</v>
      </c>
    </row>
    <row r="78" spans="1:13" s="56" customFormat="1" ht="3" customHeight="1" x14ac:dyDescent="0.25">
      <c r="A78" s="71"/>
      <c r="B78" s="57"/>
      <c r="C78" s="58"/>
      <c r="D78" s="57"/>
      <c r="E78" s="62"/>
      <c r="F78" s="58"/>
      <c r="G78" s="58"/>
      <c r="H78" s="58"/>
      <c r="I78" s="58"/>
      <c r="J78" s="62"/>
      <c r="K78" s="62"/>
      <c r="L78" s="62"/>
      <c r="M78" s="58"/>
    </row>
    <row r="79" spans="1:13" ht="12.75" customHeight="1" x14ac:dyDescent="0.25">
      <c r="L79" s="62"/>
      <c r="M79" s="58"/>
    </row>
    <row r="80" spans="1:13" ht="12.75" customHeight="1" x14ac:dyDescent="0.3">
      <c r="F80" s="78" t="s">
        <v>36</v>
      </c>
      <c r="G80" s="78"/>
      <c r="H80" s="78"/>
      <c r="I80" s="78"/>
      <c r="J80" s="78"/>
      <c r="K80" s="79"/>
      <c r="L80" s="64"/>
      <c r="M80" s="70">
        <f>M59+M77</f>
        <v>75</v>
      </c>
    </row>
    <row r="81" spans="12:13" ht="12.75" customHeight="1" x14ac:dyDescent="0.25">
      <c r="L81" s="62"/>
      <c r="M81" s="58"/>
    </row>
  </sheetData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sqref="A1:XFD1048576"/>
    </sheetView>
  </sheetViews>
  <sheetFormatPr defaultColWidth="11.6328125" defaultRowHeight="12.75" customHeight="1" x14ac:dyDescent="0.25"/>
  <cols>
    <col min="1" max="1" width="10.08984375" style="65" customWidth="1"/>
    <col min="2" max="2" width="16.453125" style="65" bestFit="1" customWidth="1"/>
    <col min="3" max="3" width="1.453125" style="65" bestFit="1" customWidth="1"/>
    <col min="4" max="4" width="18.36328125" style="65" bestFit="1" customWidth="1"/>
    <col min="5" max="5" width="1.90625" style="65" customWidth="1"/>
    <col min="6" max="6" width="2.90625" style="65" customWidth="1"/>
    <col min="7" max="7" width="2" style="65" bestFit="1" customWidth="1"/>
    <col min="8" max="8" width="2.90625" style="65" customWidth="1"/>
    <col min="9" max="9" width="1.6328125" style="65" customWidth="1"/>
    <col min="10" max="10" width="7.6328125" style="65" customWidth="1"/>
    <col min="11" max="11" width="4.08984375" style="65" customWidth="1"/>
    <col min="12" max="12" width="1.6328125" style="56" customWidth="1"/>
    <col min="13" max="13" width="8.453125" style="56" bestFit="1" customWidth="1"/>
    <col min="14" max="16384" width="11.6328125" style="65"/>
  </cols>
  <sheetData>
    <row r="1" spans="1:13" s="56" customFormat="1" ht="3" customHeight="1" x14ac:dyDescent="0.25"/>
    <row r="2" spans="1:13" s="56" customFormat="1" ht="12.75" customHeight="1" x14ac:dyDescent="0.25">
      <c r="A2" s="57" t="s">
        <v>2</v>
      </c>
      <c r="B2" s="57"/>
      <c r="C2" s="58" t="s">
        <v>3</v>
      </c>
      <c r="D2" s="59"/>
      <c r="E2" s="60"/>
      <c r="F2" s="60"/>
      <c r="G2" s="60"/>
      <c r="H2" s="61"/>
      <c r="I2" s="58"/>
      <c r="J2" s="62"/>
      <c r="K2" s="62"/>
      <c r="L2" s="62"/>
      <c r="M2" s="58"/>
    </row>
    <row r="3" spans="1:13" s="56" customFormat="1" ht="3" customHeight="1" x14ac:dyDescent="0.25"/>
    <row r="4" spans="1:13" s="56" customFormat="1" ht="12.75" customHeight="1" x14ac:dyDescent="0.25">
      <c r="A4" s="57" t="s">
        <v>4</v>
      </c>
      <c r="B4" s="57"/>
      <c r="C4" s="58" t="s">
        <v>3</v>
      </c>
      <c r="D4" s="59"/>
      <c r="E4" s="60"/>
      <c r="F4" s="60"/>
      <c r="G4" s="60"/>
      <c r="H4" s="61"/>
      <c r="I4" s="58"/>
      <c r="J4" s="62"/>
      <c r="K4" s="62"/>
      <c r="L4" s="62"/>
      <c r="M4" s="58"/>
    </row>
    <row r="5" spans="1:13" s="56" customFormat="1" ht="3" customHeight="1" x14ac:dyDescent="0.25">
      <c r="A5" s="58"/>
      <c r="B5" s="58"/>
      <c r="C5" s="58"/>
      <c r="D5" s="58"/>
      <c r="E5" s="62"/>
      <c r="F5" s="58"/>
      <c r="G5" s="58"/>
      <c r="H5" s="58"/>
      <c r="I5" s="58"/>
      <c r="J5" s="62"/>
      <c r="K5" s="62"/>
      <c r="L5" s="62"/>
      <c r="M5" s="58"/>
    </row>
    <row r="6" spans="1:13" ht="12.75" customHeight="1" x14ac:dyDescent="0.3">
      <c r="A6" s="63" t="s">
        <v>5</v>
      </c>
      <c r="B6" s="63" t="s">
        <v>6</v>
      </c>
      <c r="C6" s="63"/>
      <c r="D6" s="63" t="s">
        <v>7</v>
      </c>
      <c r="E6" s="64"/>
      <c r="F6" s="63" t="s">
        <v>8</v>
      </c>
      <c r="G6" s="63"/>
      <c r="H6" s="63"/>
      <c r="I6" s="63"/>
      <c r="J6" s="63" t="s">
        <v>9</v>
      </c>
      <c r="K6" s="62"/>
      <c r="L6" s="63"/>
      <c r="M6" s="63" t="s">
        <v>1</v>
      </c>
    </row>
    <row r="7" spans="1:13" ht="3" customHeight="1" x14ac:dyDescent="0.25">
      <c r="A7" s="58"/>
      <c r="B7" s="58"/>
      <c r="C7" s="58"/>
      <c r="D7" s="58"/>
      <c r="E7" s="62"/>
      <c r="F7" s="58"/>
      <c r="G7" s="58"/>
      <c r="H7" s="58"/>
      <c r="I7" s="58"/>
      <c r="J7" s="58"/>
      <c r="K7" s="62"/>
      <c r="L7" s="62"/>
      <c r="M7" s="58"/>
    </row>
    <row r="8" spans="1:13" ht="12.75" customHeight="1" x14ac:dyDescent="0.25">
      <c r="A8" s="66">
        <v>42253</v>
      </c>
      <c r="B8" s="58" t="s">
        <v>46</v>
      </c>
      <c r="C8" s="58" t="s">
        <v>11</v>
      </c>
      <c r="D8" s="58" t="s">
        <v>47</v>
      </c>
      <c r="E8" s="62"/>
      <c r="F8" s="67"/>
      <c r="G8" s="58"/>
      <c r="H8" s="67"/>
      <c r="I8" s="58"/>
      <c r="J8" s="68"/>
      <c r="K8" s="62"/>
      <c r="L8" s="62"/>
      <c r="M8" s="68">
        <f>SUM(IF(AND(F8=Uitslagen!F3,H8=Uitslagen!H3),10,0),IF(J8=Uitslagen!J3,5,0))</f>
        <v>0</v>
      </c>
    </row>
    <row r="9" spans="1:13" ht="3" customHeight="1" x14ac:dyDescent="0.25">
      <c r="A9" s="85">
        <v>42260</v>
      </c>
      <c r="B9" s="58" t="s">
        <v>47</v>
      </c>
      <c r="C9" s="58" t="s">
        <v>11</v>
      </c>
      <c r="D9" s="58"/>
      <c r="E9" s="62"/>
      <c r="F9" s="58"/>
      <c r="G9" s="58"/>
      <c r="H9" s="58"/>
      <c r="I9" s="58"/>
      <c r="J9" s="68"/>
      <c r="K9" s="62"/>
      <c r="L9" s="62"/>
      <c r="M9" s="68"/>
    </row>
    <row r="10" spans="1:13" ht="12.75" customHeight="1" x14ac:dyDescent="0.25">
      <c r="A10" s="66">
        <v>42260</v>
      </c>
      <c r="B10" s="58" t="s">
        <v>47</v>
      </c>
      <c r="C10" s="58" t="s">
        <v>11</v>
      </c>
      <c r="D10" s="58" t="s">
        <v>48</v>
      </c>
      <c r="E10" s="62"/>
      <c r="F10" s="67"/>
      <c r="G10" s="58"/>
      <c r="H10" s="67"/>
      <c r="I10" s="58"/>
      <c r="J10" s="68"/>
      <c r="K10" s="62"/>
      <c r="L10" s="62"/>
      <c r="M10" s="68">
        <f>SUM(IF(AND(F10=Uitslagen!F5,H10=Uitslagen!H5),10,0),IF(J10=Uitslagen!J5,5,0))</f>
        <v>0</v>
      </c>
    </row>
    <row r="11" spans="1:13" ht="3" customHeight="1" x14ac:dyDescent="0.25">
      <c r="A11" s="58"/>
      <c r="B11" s="58"/>
      <c r="C11" s="58" t="s">
        <v>11</v>
      </c>
      <c r="D11" s="58"/>
      <c r="E11" s="62"/>
      <c r="F11" s="58"/>
      <c r="G11" s="58"/>
      <c r="H11" s="58"/>
      <c r="I11" s="58"/>
      <c r="J11" s="68"/>
      <c r="K11" s="62"/>
      <c r="L11" s="62"/>
      <c r="M11" s="68"/>
    </row>
    <row r="12" spans="1:13" ht="12.75" customHeight="1" x14ac:dyDescent="0.25">
      <c r="A12" s="66">
        <v>42267</v>
      </c>
      <c r="B12" s="58" t="s">
        <v>49</v>
      </c>
      <c r="C12" s="58" t="s">
        <v>11</v>
      </c>
      <c r="D12" s="58" t="s">
        <v>47</v>
      </c>
      <c r="E12" s="62"/>
      <c r="F12" s="67"/>
      <c r="G12" s="58"/>
      <c r="H12" s="67"/>
      <c r="I12" s="58"/>
      <c r="J12" s="68"/>
      <c r="K12" s="62"/>
      <c r="L12" s="62"/>
      <c r="M12" s="68">
        <f>SUM(IF(AND(F12=Uitslagen!F7,H12=Uitslagen!H7),10,0),IF(J12=Uitslagen!J7,5,0))</f>
        <v>0</v>
      </c>
    </row>
    <row r="13" spans="1:13" ht="3" customHeight="1" x14ac:dyDescent="0.25">
      <c r="A13" s="58"/>
      <c r="B13" s="58"/>
      <c r="C13" s="58" t="s">
        <v>11</v>
      </c>
      <c r="D13" s="58"/>
      <c r="E13" s="62"/>
      <c r="F13" s="58"/>
      <c r="G13" s="58"/>
      <c r="H13" s="58"/>
      <c r="I13" s="58"/>
      <c r="J13" s="68"/>
      <c r="K13" s="62"/>
      <c r="L13" s="62"/>
      <c r="M13" s="68"/>
    </row>
    <row r="14" spans="1:13" ht="12.75" customHeight="1" x14ac:dyDescent="0.25">
      <c r="A14" s="66">
        <v>42274</v>
      </c>
      <c r="B14" s="58" t="s">
        <v>47</v>
      </c>
      <c r="C14" s="58" t="s">
        <v>11</v>
      </c>
      <c r="D14" s="58" t="s">
        <v>17</v>
      </c>
      <c r="E14" s="62"/>
      <c r="F14" s="67"/>
      <c r="G14" s="58"/>
      <c r="H14" s="67"/>
      <c r="I14" s="58"/>
      <c r="J14" s="68"/>
      <c r="K14" s="62"/>
      <c r="L14" s="62"/>
      <c r="M14" s="68">
        <f>SUM(IF(AND(F14=Uitslagen!F9,H14=Uitslagen!H9),10,0),IF(J14=Uitslagen!J9,5,0))</f>
        <v>0</v>
      </c>
    </row>
    <row r="15" spans="1:13" ht="3" customHeight="1" x14ac:dyDescent="0.25">
      <c r="A15" s="58"/>
      <c r="B15" s="58"/>
      <c r="C15" s="58" t="s">
        <v>11</v>
      </c>
      <c r="D15" s="58"/>
      <c r="E15" s="62"/>
      <c r="F15" s="58"/>
      <c r="G15" s="58"/>
      <c r="H15" s="58"/>
      <c r="I15" s="58"/>
      <c r="J15" s="68"/>
      <c r="K15" s="62"/>
      <c r="L15" s="62"/>
      <c r="M15" s="68"/>
    </row>
    <row r="16" spans="1:13" ht="12.75" customHeight="1" x14ac:dyDescent="0.25">
      <c r="A16" s="66">
        <v>42281</v>
      </c>
      <c r="B16" s="58" t="s">
        <v>50</v>
      </c>
      <c r="C16" s="58" t="s">
        <v>11</v>
      </c>
      <c r="D16" s="58" t="s">
        <v>47</v>
      </c>
      <c r="E16" s="62"/>
      <c r="F16" s="67"/>
      <c r="G16" s="58"/>
      <c r="H16" s="67"/>
      <c r="I16" s="58"/>
      <c r="J16" s="68"/>
      <c r="K16" s="62"/>
      <c r="L16" s="62"/>
      <c r="M16" s="68">
        <f>SUM(IF(AND(F16=Uitslagen!F11,H16=Uitslagen!H11),10,0),IF(J16=Uitslagen!J11,5,0))</f>
        <v>0</v>
      </c>
    </row>
    <row r="17" spans="1:13" ht="3" customHeight="1" x14ac:dyDescent="0.25">
      <c r="A17" s="58"/>
      <c r="B17" s="58"/>
      <c r="C17" s="58" t="s">
        <v>11</v>
      </c>
      <c r="D17" s="58"/>
      <c r="E17" s="62"/>
      <c r="F17" s="58"/>
      <c r="G17" s="58"/>
      <c r="H17" s="58"/>
      <c r="I17" s="58"/>
      <c r="J17" s="68"/>
      <c r="K17" s="62"/>
      <c r="L17" s="62"/>
      <c r="M17" s="68"/>
    </row>
    <row r="18" spans="1:13" ht="12.75" customHeight="1" x14ac:dyDescent="0.25">
      <c r="A18" s="66">
        <v>42288</v>
      </c>
      <c r="B18" s="58" t="s">
        <v>51</v>
      </c>
      <c r="C18" s="58" t="s">
        <v>11</v>
      </c>
      <c r="D18" s="58" t="s">
        <v>52</v>
      </c>
      <c r="E18" s="62"/>
      <c r="F18" s="67"/>
      <c r="G18" s="58"/>
      <c r="H18" s="67"/>
      <c r="I18" s="58"/>
      <c r="J18" s="68"/>
      <c r="K18" s="62"/>
      <c r="L18" s="62"/>
      <c r="M18" s="68">
        <f>SUM(IF(AND(F18=Uitslagen!F13,H18=Uitslagen!H13),10,0),IF(J18=Uitslagen!J13,5,0))</f>
        <v>0</v>
      </c>
    </row>
    <row r="19" spans="1:13" ht="3" customHeight="1" x14ac:dyDescent="0.25">
      <c r="A19" s="58"/>
      <c r="B19" s="58"/>
      <c r="C19" s="58" t="s">
        <v>11</v>
      </c>
      <c r="D19" s="58"/>
      <c r="E19" s="62"/>
      <c r="F19" s="58"/>
      <c r="G19" s="58"/>
      <c r="H19" s="58"/>
      <c r="I19" s="58"/>
      <c r="J19" s="68"/>
      <c r="K19" s="62"/>
      <c r="L19" s="62"/>
      <c r="M19" s="68"/>
    </row>
    <row r="20" spans="1:13" ht="12.75" customHeight="1" x14ac:dyDescent="0.25">
      <c r="A20" s="66">
        <v>42295</v>
      </c>
      <c r="B20" s="58" t="s">
        <v>47</v>
      </c>
      <c r="C20" s="58" t="s">
        <v>11</v>
      </c>
      <c r="D20" s="58" t="s">
        <v>53</v>
      </c>
      <c r="E20" s="62"/>
      <c r="F20" s="67"/>
      <c r="G20" s="58"/>
      <c r="H20" s="67"/>
      <c r="I20" s="58"/>
      <c r="J20" s="68"/>
      <c r="K20" s="62"/>
      <c r="L20" s="62"/>
      <c r="M20" s="68">
        <f>SUM(IF(AND(F20=Uitslagen!F15,H20=Uitslagen!H15),10,0),IF(J20=Uitslagen!J15,5,0))</f>
        <v>0</v>
      </c>
    </row>
    <row r="21" spans="1:13" ht="3" customHeight="1" x14ac:dyDescent="0.25">
      <c r="A21" s="58"/>
      <c r="B21" s="58"/>
      <c r="C21" s="58" t="s">
        <v>11</v>
      </c>
      <c r="D21" s="58"/>
      <c r="E21" s="62"/>
      <c r="F21" s="58"/>
      <c r="G21" s="58"/>
      <c r="H21" s="58"/>
      <c r="I21" s="58"/>
      <c r="J21" s="68"/>
      <c r="K21" s="62"/>
      <c r="L21" s="62"/>
      <c r="M21" s="68"/>
    </row>
    <row r="22" spans="1:13" ht="12.75" customHeight="1" x14ac:dyDescent="0.25">
      <c r="A22" s="66">
        <v>42309</v>
      </c>
      <c r="B22" s="58" t="s">
        <v>54</v>
      </c>
      <c r="C22" s="58" t="s">
        <v>11</v>
      </c>
      <c r="D22" s="58" t="s">
        <v>47</v>
      </c>
      <c r="E22" s="62"/>
      <c r="F22" s="67"/>
      <c r="G22" s="58"/>
      <c r="H22" s="67"/>
      <c r="I22" s="58"/>
      <c r="J22" s="68"/>
      <c r="K22" s="62"/>
      <c r="L22" s="62"/>
      <c r="M22" s="68">
        <f>SUM(IF(AND(F22=Uitslagen!F17,H22=Uitslagen!H17),10,0),IF(J22=Uitslagen!J17,5,0))</f>
        <v>0</v>
      </c>
    </row>
    <row r="23" spans="1:13" ht="3" customHeight="1" x14ac:dyDescent="0.25">
      <c r="A23" s="58"/>
      <c r="B23" s="58"/>
      <c r="C23" s="58" t="s">
        <v>11</v>
      </c>
      <c r="D23" s="58"/>
      <c r="E23" s="62"/>
      <c r="F23" s="58"/>
      <c r="G23" s="58"/>
      <c r="H23" s="58"/>
      <c r="I23" s="58"/>
      <c r="J23" s="68"/>
      <c r="K23" s="62"/>
      <c r="L23" s="62"/>
      <c r="M23" s="68"/>
    </row>
    <row r="24" spans="1:13" ht="12.75" customHeight="1" x14ac:dyDescent="0.25">
      <c r="A24" s="66">
        <v>42316</v>
      </c>
      <c r="B24" s="58" t="s">
        <v>47</v>
      </c>
      <c r="C24" s="58" t="s">
        <v>11</v>
      </c>
      <c r="D24" s="58" t="s">
        <v>55</v>
      </c>
      <c r="E24" s="62"/>
      <c r="F24" s="67"/>
      <c r="G24" s="58"/>
      <c r="H24" s="67"/>
      <c r="I24" s="58"/>
      <c r="J24" s="68"/>
      <c r="K24" s="62"/>
      <c r="L24" s="62"/>
      <c r="M24" s="68">
        <f>SUM(IF(AND(F24=Uitslagen!F19,H24=Uitslagen!H19),10,0),IF(J24=Uitslagen!J19,5,0))</f>
        <v>0</v>
      </c>
    </row>
    <row r="25" spans="1:13" ht="3" customHeight="1" x14ac:dyDescent="0.25">
      <c r="A25" s="58"/>
      <c r="B25" s="58"/>
      <c r="C25" s="58" t="s">
        <v>11</v>
      </c>
      <c r="D25" s="58"/>
      <c r="E25" s="62"/>
      <c r="F25" s="58"/>
      <c r="G25" s="58"/>
      <c r="H25" s="58"/>
      <c r="I25" s="58"/>
      <c r="J25" s="68"/>
      <c r="K25" s="62"/>
      <c r="L25" s="62"/>
      <c r="M25" s="68"/>
    </row>
    <row r="26" spans="1:13" ht="12.75" customHeight="1" x14ac:dyDescent="0.25">
      <c r="A26" s="66">
        <v>42323</v>
      </c>
      <c r="B26" s="58" t="s">
        <v>14</v>
      </c>
      <c r="C26" s="58" t="s">
        <v>11</v>
      </c>
      <c r="D26" s="58" t="s">
        <v>47</v>
      </c>
      <c r="E26" s="62"/>
      <c r="F26" s="67"/>
      <c r="G26" s="58"/>
      <c r="H26" s="67"/>
      <c r="I26" s="58"/>
      <c r="J26" s="68"/>
      <c r="K26" s="62"/>
      <c r="L26" s="62"/>
      <c r="M26" s="68">
        <f>SUM(IF(AND(F26=Uitslagen!F21,H26=Uitslagen!H21),10,0),IF(J26=Uitslagen!J21,5,0))</f>
        <v>0</v>
      </c>
    </row>
    <row r="27" spans="1:13" ht="3" customHeight="1" x14ac:dyDescent="0.25">
      <c r="A27" s="58"/>
      <c r="B27" s="58"/>
      <c r="C27" s="58" t="s">
        <v>11</v>
      </c>
      <c r="D27" s="58"/>
      <c r="E27" s="62"/>
      <c r="F27" s="58"/>
      <c r="G27" s="58"/>
      <c r="H27" s="58"/>
      <c r="I27" s="58"/>
      <c r="J27" s="68"/>
      <c r="K27" s="62"/>
      <c r="L27" s="62"/>
      <c r="M27" s="68"/>
    </row>
    <row r="28" spans="1:13" ht="12.75" customHeight="1" x14ac:dyDescent="0.25">
      <c r="A28" s="66">
        <v>42337</v>
      </c>
      <c r="B28" s="58" t="s">
        <v>47</v>
      </c>
      <c r="C28" s="58" t="s">
        <v>11</v>
      </c>
      <c r="D28" s="58" t="s">
        <v>15</v>
      </c>
      <c r="E28" s="62"/>
      <c r="F28" s="67"/>
      <c r="G28" s="58"/>
      <c r="H28" s="67"/>
      <c r="I28" s="58"/>
      <c r="J28" s="68"/>
      <c r="K28" s="62"/>
      <c r="L28" s="62"/>
      <c r="M28" s="68">
        <f>SUM(IF(AND(F28=Uitslagen!F23,H28=Uitslagen!H23),10,0),IF(J28=Uitslagen!J23,5,0))</f>
        <v>0</v>
      </c>
    </row>
    <row r="29" spans="1:13" ht="3" customHeight="1" x14ac:dyDescent="0.25">
      <c r="A29" s="58"/>
      <c r="B29" s="58"/>
      <c r="C29" s="58" t="s">
        <v>11</v>
      </c>
      <c r="D29" s="58"/>
      <c r="E29" s="62"/>
      <c r="F29" s="58"/>
      <c r="G29" s="58"/>
      <c r="H29" s="58"/>
      <c r="I29" s="58"/>
      <c r="J29" s="68"/>
      <c r="K29" s="62"/>
      <c r="L29" s="62"/>
      <c r="M29" s="68"/>
    </row>
    <row r="30" spans="1:13" ht="12.75" customHeight="1" x14ac:dyDescent="0.25">
      <c r="A30" s="66">
        <v>42344</v>
      </c>
      <c r="B30" s="58" t="s">
        <v>56</v>
      </c>
      <c r="C30" s="58" t="s">
        <v>11</v>
      </c>
      <c r="D30" s="58" t="s">
        <v>47</v>
      </c>
      <c r="E30" s="62"/>
      <c r="F30" s="67"/>
      <c r="G30" s="58"/>
      <c r="H30" s="67"/>
      <c r="I30" s="58"/>
      <c r="J30" s="68"/>
      <c r="K30" s="62"/>
      <c r="L30" s="62"/>
      <c r="M30" s="68">
        <f>SUM(IF(AND(F30=Uitslagen!F25,H30=Uitslagen!H25),10,0),IF(J30=Uitslagen!J25,5,0))</f>
        <v>0</v>
      </c>
    </row>
    <row r="31" spans="1:13" ht="3" customHeight="1" x14ac:dyDescent="0.25">
      <c r="A31" s="58"/>
      <c r="B31" s="58"/>
      <c r="C31" s="58" t="s">
        <v>11</v>
      </c>
      <c r="D31" s="58"/>
      <c r="E31" s="62"/>
      <c r="F31" s="58"/>
      <c r="G31" s="58"/>
      <c r="H31" s="58"/>
      <c r="I31" s="58"/>
      <c r="J31" s="68"/>
      <c r="K31" s="62"/>
      <c r="L31" s="62"/>
      <c r="M31" s="68"/>
    </row>
    <row r="32" spans="1:13" ht="12.75" customHeight="1" x14ac:dyDescent="0.25">
      <c r="A32" s="66">
        <v>42351</v>
      </c>
      <c r="B32" s="58" t="s">
        <v>47</v>
      </c>
      <c r="C32" s="58" t="s">
        <v>11</v>
      </c>
      <c r="D32" s="58" t="s">
        <v>16</v>
      </c>
      <c r="E32" s="62"/>
      <c r="F32" s="67"/>
      <c r="G32" s="58"/>
      <c r="H32" s="67"/>
      <c r="I32" s="58"/>
      <c r="J32" s="68"/>
      <c r="K32" s="62"/>
      <c r="L32" s="62"/>
      <c r="M32" s="68">
        <f>SUM(IF(AND(F32=Uitslagen!F27,H32=Uitslagen!H27),10,0),IF(J32=Uitslagen!J27,5,0))</f>
        <v>0</v>
      </c>
    </row>
    <row r="33" spans="1:13" ht="3" customHeight="1" x14ac:dyDescent="0.25">
      <c r="A33" s="58"/>
      <c r="B33" s="58"/>
      <c r="C33" s="58" t="s">
        <v>11</v>
      </c>
      <c r="D33" s="58"/>
      <c r="E33" s="62"/>
      <c r="F33" s="58"/>
      <c r="G33" s="58"/>
      <c r="H33" s="58"/>
      <c r="I33" s="58"/>
      <c r="J33" s="68"/>
      <c r="K33" s="62"/>
      <c r="L33" s="62"/>
      <c r="M33" s="68"/>
    </row>
    <row r="34" spans="1:13" ht="12.75" customHeight="1" x14ac:dyDescent="0.25">
      <c r="A34" s="66">
        <v>42393</v>
      </c>
      <c r="B34" s="58" t="s">
        <v>48</v>
      </c>
      <c r="C34" s="58" t="s">
        <v>11</v>
      </c>
      <c r="D34" s="58" t="s">
        <v>47</v>
      </c>
      <c r="E34" s="62"/>
      <c r="F34" s="67"/>
      <c r="G34" s="58"/>
      <c r="H34" s="67"/>
      <c r="I34" s="58"/>
      <c r="J34" s="68"/>
      <c r="K34" s="62"/>
      <c r="L34" s="62"/>
      <c r="M34" s="68">
        <f>SUM(IF(AND(F34=Uitslagen!F29,H34=Uitslagen!H29),10,0),IF(J34=Uitslagen!J29,5,0))</f>
        <v>0</v>
      </c>
    </row>
    <row r="35" spans="1:13" ht="3" customHeight="1" x14ac:dyDescent="0.25">
      <c r="A35" s="58"/>
      <c r="B35" s="58"/>
      <c r="C35" s="58" t="s">
        <v>11</v>
      </c>
      <c r="D35" s="58"/>
      <c r="E35" s="62"/>
      <c r="F35" s="58"/>
      <c r="G35" s="58"/>
      <c r="H35" s="58"/>
      <c r="I35" s="58"/>
      <c r="J35" s="68"/>
      <c r="K35" s="62"/>
      <c r="L35" s="62"/>
      <c r="M35" s="68"/>
    </row>
    <row r="36" spans="1:13" ht="12.75" customHeight="1" x14ac:dyDescent="0.25">
      <c r="A36" s="66">
        <v>42400</v>
      </c>
      <c r="B36" s="58" t="s">
        <v>47</v>
      </c>
      <c r="C36" s="58" t="s">
        <v>11</v>
      </c>
      <c r="D36" s="58" t="s">
        <v>49</v>
      </c>
      <c r="E36" s="62"/>
      <c r="F36" s="67"/>
      <c r="G36" s="58"/>
      <c r="H36" s="67"/>
      <c r="I36" s="58"/>
      <c r="J36" s="68"/>
      <c r="K36" s="62"/>
      <c r="L36" s="62"/>
      <c r="M36" s="68">
        <f>SUM(IF(AND(F36=Uitslagen!F31,H36=Uitslagen!H31),10,0),IF(J36=Uitslagen!J31,5,0))</f>
        <v>0</v>
      </c>
    </row>
    <row r="37" spans="1:13" ht="3" customHeight="1" x14ac:dyDescent="0.25">
      <c r="A37" s="58"/>
      <c r="B37" s="58"/>
      <c r="C37" s="58" t="s">
        <v>11</v>
      </c>
      <c r="D37" s="58"/>
      <c r="E37" s="62"/>
      <c r="F37" s="58"/>
      <c r="G37" s="58"/>
      <c r="H37" s="58"/>
      <c r="I37" s="58"/>
      <c r="J37" s="68"/>
      <c r="K37" s="62"/>
      <c r="L37" s="62"/>
      <c r="M37" s="68"/>
    </row>
    <row r="38" spans="1:13" ht="12.75" customHeight="1" x14ac:dyDescent="0.25">
      <c r="A38" s="66">
        <v>42414</v>
      </c>
      <c r="B38" s="58" t="s">
        <v>17</v>
      </c>
      <c r="C38" s="58" t="s">
        <v>11</v>
      </c>
      <c r="D38" s="58" t="s">
        <v>47</v>
      </c>
      <c r="E38" s="62"/>
      <c r="F38" s="67"/>
      <c r="G38" s="58"/>
      <c r="H38" s="67"/>
      <c r="I38" s="58"/>
      <c r="J38" s="68"/>
      <c r="K38" s="62"/>
      <c r="L38" s="62"/>
      <c r="M38" s="68">
        <f>SUM(IF(AND(F38=Uitslagen!F33,H38=Uitslagen!H33),10,0),IF(J38=Uitslagen!J33,5,0))</f>
        <v>15</v>
      </c>
    </row>
    <row r="39" spans="1:13" ht="3" customHeight="1" x14ac:dyDescent="0.25">
      <c r="A39" s="58"/>
      <c r="B39" s="58"/>
      <c r="C39" s="58" t="s">
        <v>11</v>
      </c>
      <c r="D39" s="58"/>
      <c r="E39" s="62"/>
      <c r="F39" s="58"/>
      <c r="G39" s="58"/>
      <c r="H39" s="58"/>
      <c r="I39" s="58"/>
      <c r="J39" s="68"/>
      <c r="K39" s="62"/>
      <c r="L39" s="62"/>
      <c r="M39" s="68"/>
    </row>
    <row r="40" spans="1:13" ht="12.75" customHeight="1" x14ac:dyDescent="0.25">
      <c r="A40" s="66">
        <v>42421</v>
      </c>
      <c r="B40" s="58" t="s">
        <v>47</v>
      </c>
      <c r="C40" s="58" t="s">
        <v>11</v>
      </c>
      <c r="D40" s="58" t="s">
        <v>50</v>
      </c>
      <c r="E40" s="62"/>
      <c r="F40" s="67"/>
      <c r="G40" s="58"/>
      <c r="H40" s="67"/>
      <c r="I40" s="58"/>
      <c r="J40" s="68"/>
      <c r="K40" s="62"/>
      <c r="L40" s="62"/>
      <c r="M40" s="68">
        <f>SUM(IF(AND(F40=Uitslagen!F35,H40=Uitslagen!H35),10,0),IF(J40=Uitslagen!J35,5,0))</f>
        <v>0</v>
      </c>
    </row>
    <row r="41" spans="1:13" ht="3" customHeight="1" x14ac:dyDescent="0.25">
      <c r="A41" s="58"/>
      <c r="B41" s="58"/>
      <c r="C41" s="58" t="s">
        <v>11</v>
      </c>
      <c r="D41" s="58"/>
      <c r="E41" s="62"/>
      <c r="F41" s="58"/>
      <c r="G41" s="58"/>
      <c r="H41" s="58"/>
      <c r="I41" s="58"/>
      <c r="J41" s="68"/>
      <c r="K41" s="62"/>
      <c r="L41" s="62"/>
      <c r="M41" s="68"/>
    </row>
    <row r="42" spans="1:13" ht="12.75" customHeight="1" x14ac:dyDescent="0.25">
      <c r="A42" s="66">
        <v>42435</v>
      </c>
      <c r="B42" s="58" t="s">
        <v>52</v>
      </c>
      <c r="C42" s="58" t="s">
        <v>11</v>
      </c>
      <c r="D42" s="58" t="s">
        <v>47</v>
      </c>
      <c r="E42" s="62"/>
      <c r="F42" s="67"/>
      <c r="G42" s="58"/>
      <c r="H42" s="67"/>
      <c r="I42" s="58"/>
      <c r="J42" s="68"/>
      <c r="K42" s="62"/>
      <c r="L42" s="62"/>
      <c r="M42" s="68">
        <f>SUM(IF(AND(F42=Uitslagen!F37,H42=Uitslagen!H37),10,0),IF(J42=Uitslagen!J37,5,0))</f>
        <v>0</v>
      </c>
    </row>
    <row r="43" spans="1:13" ht="3" customHeight="1" x14ac:dyDescent="0.25">
      <c r="A43" s="58"/>
      <c r="B43" s="58"/>
      <c r="C43" s="58" t="s">
        <v>11</v>
      </c>
      <c r="D43" s="58"/>
      <c r="E43" s="62"/>
      <c r="F43" s="58"/>
      <c r="G43" s="58"/>
      <c r="H43" s="58"/>
      <c r="I43" s="58"/>
      <c r="J43" s="68"/>
      <c r="K43" s="62"/>
      <c r="L43" s="62"/>
      <c r="M43" s="68"/>
    </row>
    <row r="44" spans="1:13" ht="12.75" customHeight="1" x14ac:dyDescent="0.25">
      <c r="A44" s="66">
        <v>42442</v>
      </c>
      <c r="B44" s="58" t="s">
        <v>53</v>
      </c>
      <c r="C44" s="58" t="s">
        <v>11</v>
      </c>
      <c r="D44" s="58" t="s">
        <v>47</v>
      </c>
      <c r="E44" s="62"/>
      <c r="F44" s="67"/>
      <c r="G44" s="58"/>
      <c r="H44" s="67"/>
      <c r="I44" s="58"/>
      <c r="J44" s="68"/>
      <c r="K44" s="62"/>
      <c r="L44" s="62"/>
      <c r="M44" s="68">
        <f>SUM(IF(AND(F44=Uitslagen!F39,H44=Uitslagen!H39),10,0),IF(J44=Uitslagen!J39,5,0))</f>
        <v>15</v>
      </c>
    </row>
    <row r="45" spans="1:13" ht="3" customHeight="1" x14ac:dyDescent="0.25">
      <c r="A45" s="58"/>
      <c r="B45" s="58"/>
      <c r="C45" s="58" t="s">
        <v>11</v>
      </c>
      <c r="D45" s="58"/>
      <c r="E45" s="62"/>
      <c r="F45" s="58"/>
      <c r="G45" s="58"/>
      <c r="H45" s="58"/>
      <c r="I45" s="58"/>
      <c r="J45" s="68"/>
      <c r="K45" s="62"/>
      <c r="L45" s="62"/>
      <c r="M45" s="68"/>
    </row>
    <row r="46" spans="1:13" ht="12.75" customHeight="1" x14ac:dyDescent="0.25">
      <c r="A46" s="66">
        <v>42449</v>
      </c>
      <c r="B46" s="58" t="s">
        <v>47</v>
      </c>
      <c r="C46" s="58" t="s">
        <v>11</v>
      </c>
      <c r="D46" s="58" t="s">
        <v>54</v>
      </c>
      <c r="E46" s="62"/>
      <c r="F46" s="67"/>
      <c r="G46" s="58"/>
      <c r="H46" s="67"/>
      <c r="I46" s="58"/>
      <c r="J46" s="68"/>
      <c r="K46" s="62"/>
      <c r="L46" s="62"/>
      <c r="M46" s="68">
        <f>SUM(IF(AND(F46=Uitslagen!F41,H46=Uitslagen!H41),10,0),IF(J46=Uitslagen!J41,5,0))</f>
        <v>15</v>
      </c>
    </row>
    <row r="47" spans="1:13" ht="3" customHeight="1" x14ac:dyDescent="0.25">
      <c r="A47" s="58"/>
      <c r="B47" s="58"/>
      <c r="C47" s="58" t="s">
        <v>11</v>
      </c>
      <c r="D47" s="58"/>
      <c r="E47" s="62"/>
      <c r="F47" s="58"/>
      <c r="G47" s="58"/>
      <c r="H47" s="58"/>
      <c r="I47" s="58"/>
      <c r="J47" s="68"/>
      <c r="K47" s="62"/>
      <c r="L47" s="62"/>
      <c r="M47" s="68"/>
    </row>
    <row r="48" spans="1:13" ht="12.75" customHeight="1" x14ac:dyDescent="0.25">
      <c r="A48" s="66">
        <v>42463</v>
      </c>
      <c r="B48" s="58" t="s">
        <v>55</v>
      </c>
      <c r="C48" s="58" t="s">
        <v>11</v>
      </c>
      <c r="D48" s="58" t="s">
        <v>47</v>
      </c>
      <c r="E48" s="62"/>
      <c r="F48" s="67"/>
      <c r="G48" s="58"/>
      <c r="H48" s="67"/>
      <c r="I48" s="58"/>
      <c r="J48" s="68"/>
      <c r="K48" s="62"/>
      <c r="L48" s="62"/>
      <c r="M48" s="68">
        <f>SUM(IF(AND(F48=Uitslagen!F43,H48=Uitslagen!H43),10,0),IF(J48=Uitslagen!J43,5,0))</f>
        <v>15</v>
      </c>
    </row>
    <row r="49" spans="1:13" ht="3" customHeight="1" x14ac:dyDescent="0.25">
      <c r="A49" s="58"/>
      <c r="B49" s="58"/>
      <c r="C49" s="58" t="s">
        <v>11</v>
      </c>
      <c r="D49" s="58"/>
      <c r="E49" s="62"/>
      <c r="F49" s="58"/>
      <c r="G49" s="58"/>
      <c r="H49" s="58"/>
      <c r="I49" s="58"/>
      <c r="J49" s="68"/>
      <c r="K49" s="62"/>
      <c r="L49" s="62"/>
      <c r="M49" s="68"/>
    </row>
    <row r="50" spans="1:13" ht="12.75" customHeight="1" x14ac:dyDescent="0.25">
      <c r="A50" s="66">
        <v>42470</v>
      </c>
      <c r="B50" s="58" t="s">
        <v>47</v>
      </c>
      <c r="C50" s="58" t="s">
        <v>11</v>
      </c>
      <c r="D50" s="58" t="s">
        <v>14</v>
      </c>
      <c r="E50" s="62"/>
      <c r="F50" s="67"/>
      <c r="G50" s="58"/>
      <c r="H50" s="67"/>
      <c r="I50" s="58"/>
      <c r="J50" s="68"/>
      <c r="K50" s="62"/>
      <c r="L50" s="62"/>
      <c r="M50" s="68">
        <f>SUM(IF(AND(F50=Uitslagen!F45,H50=Uitslagen!H45),10,0),IF(J50=Uitslagen!J45,5,0))</f>
        <v>15</v>
      </c>
    </row>
    <row r="51" spans="1:13" s="56" customFormat="1" ht="3" customHeight="1" x14ac:dyDescent="0.25">
      <c r="A51" s="58"/>
      <c r="B51" s="58"/>
      <c r="C51" s="58" t="s">
        <v>11</v>
      </c>
      <c r="D51" s="58"/>
      <c r="E51" s="62"/>
      <c r="F51" s="58"/>
      <c r="G51" s="58"/>
      <c r="H51" s="58"/>
      <c r="I51" s="58"/>
      <c r="J51" s="62"/>
      <c r="K51" s="62"/>
      <c r="L51" s="62"/>
      <c r="M51" s="68"/>
    </row>
    <row r="52" spans="1:13" ht="12.75" customHeight="1" x14ac:dyDescent="0.25">
      <c r="A52" s="66">
        <v>42484</v>
      </c>
      <c r="B52" s="58" t="s">
        <v>16</v>
      </c>
      <c r="C52" s="58" t="s">
        <v>11</v>
      </c>
      <c r="D52" s="58" t="s">
        <v>47</v>
      </c>
      <c r="E52" s="62"/>
      <c r="F52" s="67"/>
      <c r="G52" s="58"/>
      <c r="H52" s="67"/>
      <c r="I52" s="58"/>
      <c r="J52" s="68"/>
      <c r="K52" s="62"/>
      <c r="L52" s="62"/>
      <c r="M52" s="68">
        <f>SUM(IF(AND(F52=Uitslagen!F47,H52=Uitslagen!H47),10,0),IF(J52=Uitslagen!J47,5,0))</f>
        <v>15</v>
      </c>
    </row>
    <row r="53" spans="1:13" ht="3" customHeight="1" x14ac:dyDescent="0.25">
      <c r="A53" s="58"/>
      <c r="B53" s="58"/>
      <c r="C53" s="58" t="s">
        <v>11</v>
      </c>
      <c r="D53" s="58"/>
      <c r="E53" s="62"/>
      <c r="F53" s="58"/>
      <c r="G53" s="58"/>
      <c r="H53" s="58"/>
      <c r="I53" s="58"/>
      <c r="J53" s="68"/>
      <c r="K53" s="62"/>
      <c r="L53" s="62"/>
      <c r="M53" s="68"/>
    </row>
    <row r="54" spans="1:13" ht="12.75" customHeight="1" x14ac:dyDescent="0.25">
      <c r="A54" s="66">
        <v>42491</v>
      </c>
      <c r="B54" s="58" t="s">
        <v>47</v>
      </c>
      <c r="C54" s="58" t="s">
        <v>11</v>
      </c>
      <c r="D54" s="58" t="s">
        <v>46</v>
      </c>
      <c r="E54" s="62"/>
      <c r="F54" s="67"/>
      <c r="G54" s="58"/>
      <c r="H54" s="67"/>
      <c r="I54" s="58"/>
      <c r="J54" s="68"/>
      <c r="K54" s="62"/>
      <c r="L54" s="62"/>
      <c r="M54" s="68">
        <f>SUM(IF(AND(F54=Uitslagen!F49,H54=Uitslagen!H49),10,0),IF(J54=Uitslagen!J49,5,0))</f>
        <v>15</v>
      </c>
    </row>
    <row r="55" spans="1:13" ht="3" customHeight="1" x14ac:dyDescent="0.25">
      <c r="A55" s="58"/>
      <c r="B55" s="58"/>
      <c r="C55" s="58" t="s">
        <v>11</v>
      </c>
      <c r="D55" s="58" t="s">
        <v>56</v>
      </c>
      <c r="E55" s="62"/>
      <c r="F55" s="58"/>
      <c r="G55" s="58"/>
      <c r="H55" s="58"/>
      <c r="I55" s="58"/>
      <c r="J55" s="68"/>
      <c r="K55" s="62"/>
      <c r="L55" s="62"/>
      <c r="M55" s="68"/>
    </row>
    <row r="56" spans="1:13" ht="12.75" customHeight="1" x14ac:dyDescent="0.25">
      <c r="A56" s="66">
        <v>42498</v>
      </c>
      <c r="B56" s="58" t="s">
        <v>47</v>
      </c>
      <c r="C56" s="58" t="s">
        <v>11</v>
      </c>
      <c r="D56" s="58" t="s">
        <v>56</v>
      </c>
      <c r="E56" s="62"/>
      <c r="F56" s="67"/>
      <c r="G56" s="58"/>
      <c r="H56" s="67"/>
      <c r="I56" s="58"/>
      <c r="J56" s="68"/>
      <c r="K56" s="62"/>
      <c r="L56" s="62"/>
      <c r="M56" s="68">
        <f>SUM(IF(AND(F56=Uitslagen!F51,H56=Uitslagen!H51),10,0),IF(J56=Uitslagen!J51,5,0))</f>
        <v>15</v>
      </c>
    </row>
    <row r="57" spans="1:13" ht="3" customHeight="1" x14ac:dyDescent="0.25">
      <c r="A57" s="58"/>
      <c r="B57" s="58"/>
      <c r="C57" s="58" t="s">
        <v>11</v>
      </c>
      <c r="D57" s="58"/>
      <c r="E57" s="62"/>
      <c r="F57" s="58"/>
      <c r="G57" s="58"/>
      <c r="H57" s="58"/>
      <c r="I57" s="58"/>
      <c r="J57" s="68"/>
      <c r="K57" s="62"/>
      <c r="L57" s="62"/>
      <c r="M57" s="68"/>
    </row>
    <row r="58" spans="1:13" ht="12.75" customHeight="1" x14ac:dyDescent="0.25">
      <c r="A58" s="66">
        <v>42506</v>
      </c>
      <c r="B58" s="58" t="s">
        <v>15</v>
      </c>
      <c r="C58" s="58" t="s">
        <v>11</v>
      </c>
      <c r="D58" s="58" t="s">
        <v>47</v>
      </c>
      <c r="E58" s="62"/>
      <c r="F58" s="67"/>
      <c r="G58" s="58"/>
      <c r="H58" s="67"/>
      <c r="I58" s="58"/>
      <c r="J58" s="68"/>
      <c r="K58" s="62"/>
      <c r="L58" s="62"/>
      <c r="M58" s="68">
        <f>SUM(IF(AND(F58=Uitslagen!F53,H58=Uitslagen!H53),10,0),IF(J58=Uitslagen!J53,5,0))</f>
        <v>15</v>
      </c>
    </row>
    <row r="59" spans="1:13" s="56" customFormat="1" ht="12.75" customHeight="1" x14ac:dyDescent="0.3">
      <c r="A59" s="66"/>
      <c r="B59" s="57"/>
      <c r="C59" s="58"/>
      <c r="D59" s="57"/>
      <c r="E59" s="62"/>
      <c r="F59" s="69"/>
      <c r="G59" s="69"/>
      <c r="H59" s="69"/>
      <c r="I59" s="69"/>
      <c r="J59" s="69"/>
      <c r="K59" s="57"/>
      <c r="L59" s="57"/>
      <c r="M59" s="70">
        <f>SUM(M8:M50)</f>
        <v>75</v>
      </c>
    </row>
    <row r="60" spans="1:13" s="56" customFormat="1" ht="3" customHeight="1" x14ac:dyDescent="0.25">
      <c r="A60" s="66"/>
      <c r="B60" s="57"/>
      <c r="C60" s="58"/>
      <c r="D60" s="57"/>
      <c r="E60" s="62"/>
      <c r="F60" s="58"/>
      <c r="G60" s="58"/>
      <c r="H60" s="58"/>
      <c r="I60" s="58"/>
      <c r="J60" s="62"/>
      <c r="K60" s="62"/>
      <c r="L60" s="62"/>
      <c r="M60" s="58"/>
    </row>
    <row r="61" spans="1:13" ht="12.75" customHeight="1" x14ac:dyDescent="0.25">
      <c r="A61" s="71" t="s">
        <v>40</v>
      </c>
      <c r="B61" s="71"/>
      <c r="C61" s="71"/>
      <c r="D61" s="71"/>
      <c r="E61" s="71"/>
      <c r="F61" s="71"/>
      <c r="G61" s="58"/>
      <c r="H61" s="59"/>
      <c r="I61" s="60"/>
      <c r="J61" s="60"/>
      <c r="K61" s="61"/>
      <c r="L61" s="57"/>
      <c r="M61" s="68">
        <f>IF(H61=Uitslagen!H55,25,0)</f>
        <v>0</v>
      </c>
    </row>
    <row r="62" spans="1:13" ht="3" customHeight="1" x14ac:dyDescent="0.25">
      <c r="A62" s="71"/>
      <c r="B62" s="71"/>
      <c r="C62" s="71"/>
      <c r="D62" s="71"/>
      <c r="E62" s="71"/>
      <c r="F62" s="71"/>
      <c r="G62" s="58"/>
      <c r="H62" s="62"/>
      <c r="I62" s="62"/>
      <c r="J62" s="62"/>
      <c r="K62" s="62"/>
      <c r="L62" s="62"/>
      <c r="M62" s="68"/>
    </row>
    <row r="63" spans="1:13" ht="12.75" customHeight="1" x14ac:dyDescent="0.25">
      <c r="A63" s="71" t="s">
        <v>37</v>
      </c>
      <c r="B63" s="71"/>
      <c r="C63" s="71"/>
      <c r="D63" s="71"/>
      <c r="E63" s="71"/>
      <c r="F63" s="71"/>
      <c r="G63" s="58"/>
      <c r="H63" s="59"/>
      <c r="I63" s="60"/>
      <c r="J63" s="60"/>
      <c r="K63" s="61"/>
      <c r="L63" s="62"/>
      <c r="M63" s="68">
        <f>IF(H63=Uitslagen!H57,15,0)</f>
        <v>0</v>
      </c>
    </row>
    <row r="64" spans="1:13" ht="3" customHeight="1" x14ac:dyDescent="0.25">
      <c r="A64" s="71"/>
      <c r="B64" s="71"/>
      <c r="C64" s="71"/>
      <c r="D64" s="71"/>
      <c r="E64" s="71"/>
      <c r="F64" s="71"/>
      <c r="G64" s="58"/>
      <c r="H64" s="62"/>
      <c r="I64" s="62"/>
      <c r="J64" s="62"/>
      <c r="K64" s="62"/>
      <c r="L64" s="62"/>
      <c r="M64" s="68"/>
    </row>
    <row r="65" spans="1:13" ht="12" customHeight="1" x14ac:dyDescent="0.25">
      <c r="A65" s="71" t="s">
        <v>38</v>
      </c>
      <c r="B65" s="71"/>
      <c r="C65" s="71"/>
      <c r="D65" s="71"/>
      <c r="E65" s="71"/>
      <c r="F65" s="71"/>
      <c r="G65" s="58"/>
      <c r="H65" s="72"/>
      <c r="I65" s="73"/>
      <c r="J65" s="73"/>
      <c r="K65" s="74"/>
      <c r="L65" s="62"/>
      <c r="M65" s="68">
        <f>IF(H65=Uitslagen!H59,15,0)</f>
        <v>0</v>
      </c>
    </row>
    <row r="66" spans="1:13" ht="3" customHeight="1" x14ac:dyDescent="0.25">
      <c r="A66" s="71"/>
      <c r="B66" s="71"/>
      <c r="C66" s="71"/>
      <c r="D66" s="71"/>
      <c r="E66" s="71"/>
      <c r="F66" s="71"/>
      <c r="G66" s="58"/>
      <c r="H66" s="62"/>
      <c r="I66" s="62"/>
      <c r="J66" s="62"/>
      <c r="K66" s="62"/>
      <c r="L66" s="62"/>
      <c r="M66" s="68"/>
    </row>
    <row r="67" spans="1:13" ht="13.5" customHeight="1" x14ac:dyDescent="0.25">
      <c r="A67" s="71" t="s">
        <v>39</v>
      </c>
      <c r="B67" s="71"/>
      <c r="C67" s="71"/>
      <c r="D67" s="71"/>
      <c r="E67" s="71"/>
      <c r="F67" s="71"/>
      <c r="G67" s="58"/>
      <c r="H67" s="72"/>
      <c r="I67" s="73"/>
      <c r="J67" s="73"/>
      <c r="K67" s="74"/>
      <c r="L67" s="62"/>
      <c r="M67" s="68">
        <f>IF(H67=Uitslagen!H61,15,0)</f>
        <v>0</v>
      </c>
    </row>
    <row r="68" spans="1:13" ht="3" customHeight="1" x14ac:dyDescent="0.25">
      <c r="A68" s="71"/>
      <c r="B68" s="71"/>
      <c r="C68" s="71"/>
      <c r="D68" s="71"/>
      <c r="E68" s="71"/>
      <c r="F68" s="71"/>
      <c r="G68" s="58"/>
      <c r="H68" s="62"/>
      <c r="I68" s="62"/>
      <c r="J68" s="62"/>
      <c r="K68" s="62"/>
      <c r="L68" s="62"/>
      <c r="M68" s="68"/>
    </row>
    <row r="69" spans="1:13" ht="12.75" customHeight="1" x14ac:dyDescent="0.25">
      <c r="A69" s="71" t="s">
        <v>41</v>
      </c>
      <c r="B69" s="71"/>
      <c r="C69" s="71"/>
      <c r="D69" s="71"/>
      <c r="E69" s="71"/>
      <c r="F69" s="71"/>
      <c r="G69" s="58"/>
      <c r="H69" s="75"/>
      <c r="I69" s="76"/>
      <c r="J69" s="76"/>
      <c r="K69" s="77"/>
      <c r="L69" s="62"/>
      <c r="M69" s="68">
        <f>IF(H69=Uitslagen!H63,25,0)</f>
        <v>0</v>
      </c>
    </row>
    <row r="70" spans="1:13" ht="3" customHeight="1" x14ac:dyDescent="0.25">
      <c r="A70" s="71"/>
      <c r="B70" s="71"/>
      <c r="C70" s="71"/>
      <c r="D70" s="71"/>
      <c r="E70" s="71"/>
      <c r="F70" s="71"/>
      <c r="G70" s="58"/>
      <c r="H70" s="62"/>
      <c r="I70" s="62"/>
      <c r="J70" s="62"/>
      <c r="K70" s="62"/>
      <c r="L70" s="62"/>
      <c r="M70" s="68"/>
    </row>
    <row r="71" spans="1:13" ht="12.75" customHeight="1" x14ac:dyDescent="0.25">
      <c r="A71" s="56" t="s">
        <v>44</v>
      </c>
      <c r="G71" s="58"/>
      <c r="H71" s="59"/>
      <c r="I71" s="60"/>
      <c r="J71" s="60"/>
      <c r="K71" s="61"/>
      <c r="L71" s="62"/>
      <c r="M71" s="68">
        <f>IF(H71=Uitslagen!H65,25,IF(H71=Uitslagen!H67,25,0))</f>
        <v>0</v>
      </c>
    </row>
    <row r="72" spans="1:13" ht="3" customHeight="1" x14ac:dyDescent="0.25">
      <c r="A72" s="71"/>
      <c r="B72" s="71"/>
      <c r="C72" s="71"/>
      <c r="D72" s="71"/>
      <c r="E72" s="71"/>
      <c r="F72" s="71"/>
      <c r="G72" s="58"/>
      <c r="H72" s="62"/>
      <c r="I72" s="62"/>
      <c r="J72" s="62"/>
      <c r="K72" s="62"/>
      <c r="L72" s="62"/>
      <c r="M72" s="68"/>
    </row>
    <row r="73" spans="1:13" ht="12.75" customHeight="1" x14ac:dyDescent="0.25">
      <c r="A73" s="56" t="s">
        <v>45</v>
      </c>
      <c r="G73" s="58"/>
      <c r="H73" s="59"/>
      <c r="I73" s="60"/>
      <c r="J73" s="60"/>
      <c r="K73" s="61"/>
      <c r="L73" s="62"/>
      <c r="M73" s="68">
        <f>IF(H73=Uitslagen!H67,25,IF(H73=Uitslagen!H69,25,0))</f>
        <v>0</v>
      </c>
    </row>
    <row r="74" spans="1:13" ht="3" customHeight="1" x14ac:dyDescent="0.25">
      <c r="A74" s="71"/>
      <c r="B74" s="71"/>
      <c r="C74" s="71"/>
      <c r="D74" s="71"/>
      <c r="E74" s="71"/>
      <c r="F74" s="71"/>
      <c r="G74" s="58"/>
      <c r="H74" s="62"/>
      <c r="I74" s="62"/>
      <c r="J74" s="62"/>
      <c r="K74" s="62"/>
      <c r="L74" s="62"/>
      <c r="M74" s="68"/>
    </row>
    <row r="75" spans="1:13" ht="12.75" customHeight="1" x14ac:dyDescent="0.25">
      <c r="A75" s="71" t="s">
        <v>42</v>
      </c>
      <c r="B75" s="71"/>
      <c r="C75" s="71"/>
      <c r="D75" s="71"/>
      <c r="E75" s="71"/>
      <c r="F75" s="71"/>
      <c r="G75" s="58"/>
      <c r="H75" s="59"/>
      <c r="I75" s="60"/>
      <c r="J75" s="60"/>
      <c r="K75" s="61"/>
      <c r="L75" s="62"/>
      <c r="M75" s="68">
        <f>IF(H75=Uitslagen!H69,25,0)</f>
        <v>0</v>
      </c>
    </row>
    <row r="76" spans="1:13" s="56" customFormat="1" ht="3" customHeight="1" x14ac:dyDescent="0.25">
      <c r="A76" s="71"/>
      <c r="B76" s="57"/>
      <c r="C76" s="58"/>
      <c r="D76" s="57"/>
      <c r="E76" s="62"/>
      <c r="F76" s="58"/>
      <c r="G76" s="58"/>
      <c r="H76" s="58"/>
      <c r="I76" s="58"/>
      <c r="J76" s="62"/>
      <c r="K76" s="62"/>
      <c r="L76" s="62"/>
      <c r="M76" s="58"/>
    </row>
    <row r="77" spans="1:13" s="56" customFormat="1" ht="12.75" customHeight="1" x14ac:dyDescent="0.3">
      <c r="A77" s="71"/>
      <c r="B77" s="57"/>
      <c r="C77" s="58"/>
      <c r="D77" s="57"/>
      <c r="E77" s="62"/>
      <c r="F77" s="69" t="s">
        <v>33</v>
      </c>
      <c r="G77" s="69"/>
      <c r="H77" s="69"/>
      <c r="I77" s="69"/>
      <c r="J77" s="69"/>
      <c r="K77" s="64"/>
      <c r="L77" s="64"/>
      <c r="M77" s="70">
        <f>SUM(M61:M75)</f>
        <v>0</v>
      </c>
    </row>
    <row r="78" spans="1:13" s="56" customFormat="1" ht="3" customHeight="1" x14ac:dyDescent="0.25">
      <c r="A78" s="71"/>
      <c r="B78" s="57"/>
      <c r="C78" s="58"/>
      <c r="D78" s="57"/>
      <c r="E78" s="62"/>
      <c r="F78" s="58"/>
      <c r="G78" s="58"/>
      <c r="H78" s="58"/>
      <c r="I78" s="58"/>
      <c r="J78" s="62"/>
      <c r="K78" s="62"/>
      <c r="L78" s="62"/>
      <c r="M78" s="58"/>
    </row>
    <row r="79" spans="1:13" ht="12.75" customHeight="1" x14ac:dyDescent="0.25">
      <c r="L79" s="62"/>
      <c r="M79" s="58"/>
    </row>
    <row r="80" spans="1:13" ht="12.75" customHeight="1" x14ac:dyDescent="0.3">
      <c r="F80" s="78" t="s">
        <v>36</v>
      </c>
      <c r="G80" s="78"/>
      <c r="H80" s="78"/>
      <c r="I80" s="78"/>
      <c r="J80" s="78"/>
      <c r="K80" s="79"/>
      <c r="L80" s="64"/>
      <c r="M80" s="70">
        <f>M59+M77</f>
        <v>75</v>
      </c>
    </row>
    <row r="81" spans="12:13" ht="12.75" customHeight="1" x14ac:dyDescent="0.25">
      <c r="L81" s="62"/>
      <c r="M81" s="58"/>
    </row>
  </sheetData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sqref="A1:XFD1048576"/>
    </sheetView>
  </sheetViews>
  <sheetFormatPr defaultColWidth="11.6328125" defaultRowHeight="12.75" customHeight="1" x14ac:dyDescent="0.25"/>
  <cols>
    <col min="1" max="1" width="10.08984375" style="65" customWidth="1"/>
    <col min="2" max="2" width="16.453125" style="65" bestFit="1" customWidth="1"/>
    <col min="3" max="3" width="1.453125" style="65" bestFit="1" customWidth="1"/>
    <col min="4" max="4" width="18.36328125" style="65" bestFit="1" customWidth="1"/>
    <col min="5" max="5" width="1.90625" style="65" customWidth="1"/>
    <col min="6" max="6" width="2.90625" style="65" customWidth="1"/>
    <col min="7" max="7" width="2" style="65" bestFit="1" customWidth="1"/>
    <col min="8" max="8" width="2.90625" style="65" customWidth="1"/>
    <col min="9" max="9" width="1.6328125" style="65" customWidth="1"/>
    <col min="10" max="10" width="7.6328125" style="65" customWidth="1"/>
    <col min="11" max="11" width="4.08984375" style="65" customWidth="1"/>
    <col min="12" max="12" width="1.6328125" style="56" customWidth="1"/>
    <col min="13" max="13" width="8.453125" style="56" bestFit="1" customWidth="1"/>
    <col min="14" max="16384" width="11.6328125" style="65"/>
  </cols>
  <sheetData>
    <row r="1" spans="1:13" s="56" customFormat="1" ht="3" customHeight="1" x14ac:dyDescent="0.25"/>
    <row r="2" spans="1:13" s="56" customFormat="1" ht="12.75" customHeight="1" x14ac:dyDescent="0.25">
      <c r="A2" s="57" t="s">
        <v>2</v>
      </c>
      <c r="B2" s="57"/>
      <c r="C2" s="58" t="s">
        <v>3</v>
      </c>
      <c r="D2" s="59"/>
      <c r="E2" s="60"/>
      <c r="F2" s="60"/>
      <c r="G2" s="60"/>
      <c r="H2" s="61"/>
      <c r="I2" s="58"/>
      <c r="J2" s="62"/>
      <c r="K2" s="62"/>
      <c r="L2" s="62"/>
      <c r="M2" s="58"/>
    </row>
    <row r="3" spans="1:13" s="56" customFormat="1" ht="3" customHeight="1" x14ac:dyDescent="0.25"/>
    <row r="4" spans="1:13" s="56" customFormat="1" ht="12.75" customHeight="1" x14ac:dyDescent="0.25">
      <c r="A4" s="57" t="s">
        <v>4</v>
      </c>
      <c r="B4" s="57"/>
      <c r="C4" s="58" t="s">
        <v>3</v>
      </c>
      <c r="D4" s="59"/>
      <c r="E4" s="60"/>
      <c r="F4" s="60"/>
      <c r="G4" s="60"/>
      <c r="H4" s="61"/>
      <c r="I4" s="58"/>
      <c r="J4" s="62"/>
      <c r="K4" s="62"/>
      <c r="L4" s="62"/>
      <c r="M4" s="58"/>
    </row>
    <row r="5" spans="1:13" s="56" customFormat="1" ht="3" customHeight="1" x14ac:dyDescent="0.25">
      <c r="A5" s="58"/>
      <c r="B5" s="58"/>
      <c r="C5" s="58"/>
      <c r="D5" s="58"/>
      <c r="E5" s="62"/>
      <c r="F5" s="58"/>
      <c r="G5" s="58"/>
      <c r="H5" s="58"/>
      <c r="I5" s="58"/>
      <c r="J5" s="62"/>
      <c r="K5" s="62"/>
      <c r="L5" s="62"/>
      <c r="M5" s="58"/>
    </row>
    <row r="6" spans="1:13" ht="12.75" customHeight="1" x14ac:dyDescent="0.3">
      <c r="A6" s="63" t="s">
        <v>5</v>
      </c>
      <c r="B6" s="63" t="s">
        <v>6</v>
      </c>
      <c r="C6" s="63"/>
      <c r="D6" s="63" t="s">
        <v>7</v>
      </c>
      <c r="E6" s="64"/>
      <c r="F6" s="63" t="s">
        <v>8</v>
      </c>
      <c r="G6" s="63"/>
      <c r="H6" s="63"/>
      <c r="I6" s="63"/>
      <c r="J6" s="63" t="s">
        <v>9</v>
      </c>
      <c r="K6" s="62"/>
      <c r="L6" s="63"/>
      <c r="M6" s="63" t="s">
        <v>1</v>
      </c>
    </row>
    <row r="7" spans="1:13" ht="3" customHeight="1" x14ac:dyDescent="0.25">
      <c r="A7" s="58"/>
      <c r="B7" s="58"/>
      <c r="C7" s="58"/>
      <c r="D7" s="58"/>
      <c r="E7" s="62"/>
      <c r="F7" s="58"/>
      <c r="G7" s="58"/>
      <c r="H7" s="58"/>
      <c r="I7" s="58"/>
      <c r="J7" s="58"/>
      <c r="K7" s="62"/>
      <c r="L7" s="62"/>
      <c r="M7" s="58"/>
    </row>
    <row r="8" spans="1:13" ht="12.75" customHeight="1" x14ac:dyDescent="0.25">
      <c r="A8" s="66">
        <v>42253</v>
      </c>
      <c r="B8" s="58" t="s">
        <v>46</v>
      </c>
      <c r="C8" s="58" t="s">
        <v>11</v>
      </c>
      <c r="D8" s="58" t="s">
        <v>47</v>
      </c>
      <c r="E8" s="62"/>
      <c r="F8" s="67"/>
      <c r="G8" s="58"/>
      <c r="H8" s="67"/>
      <c r="I8" s="58"/>
      <c r="J8" s="68"/>
      <c r="K8" s="62"/>
      <c r="L8" s="62"/>
      <c r="M8" s="68">
        <f>SUM(IF(AND(F8=Uitslagen!F3,H8=Uitslagen!H3),10,0),IF(J8=Uitslagen!J3,5,0))</f>
        <v>0</v>
      </c>
    </row>
    <row r="9" spans="1:13" ht="3" customHeight="1" x14ac:dyDescent="0.25">
      <c r="A9" s="85">
        <v>42260</v>
      </c>
      <c r="B9" s="58" t="s">
        <v>47</v>
      </c>
      <c r="C9" s="58" t="s">
        <v>11</v>
      </c>
      <c r="D9" s="58"/>
      <c r="E9" s="62"/>
      <c r="F9" s="58"/>
      <c r="G9" s="58"/>
      <c r="H9" s="58"/>
      <c r="I9" s="58"/>
      <c r="J9" s="68"/>
      <c r="K9" s="62"/>
      <c r="L9" s="62"/>
      <c r="M9" s="68"/>
    </row>
    <row r="10" spans="1:13" ht="12.75" customHeight="1" x14ac:dyDescent="0.25">
      <c r="A10" s="66">
        <v>42260</v>
      </c>
      <c r="B10" s="58" t="s">
        <v>47</v>
      </c>
      <c r="C10" s="58" t="s">
        <v>11</v>
      </c>
      <c r="D10" s="58" t="s">
        <v>48</v>
      </c>
      <c r="E10" s="62"/>
      <c r="F10" s="67"/>
      <c r="G10" s="58"/>
      <c r="H10" s="67"/>
      <c r="I10" s="58"/>
      <c r="J10" s="68"/>
      <c r="K10" s="62"/>
      <c r="L10" s="62"/>
      <c r="M10" s="68">
        <f>SUM(IF(AND(F10=Uitslagen!F5,H10=Uitslagen!H5),10,0),IF(J10=Uitslagen!J5,5,0))</f>
        <v>0</v>
      </c>
    </row>
    <row r="11" spans="1:13" ht="3" customHeight="1" x14ac:dyDescent="0.25">
      <c r="A11" s="58"/>
      <c r="B11" s="58"/>
      <c r="C11" s="58" t="s">
        <v>11</v>
      </c>
      <c r="D11" s="58"/>
      <c r="E11" s="62"/>
      <c r="F11" s="58"/>
      <c r="G11" s="58"/>
      <c r="H11" s="58"/>
      <c r="I11" s="58"/>
      <c r="J11" s="68"/>
      <c r="K11" s="62"/>
      <c r="L11" s="62"/>
      <c r="M11" s="68"/>
    </row>
    <row r="12" spans="1:13" ht="12.75" customHeight="1" x14ac:dyDescent="0.25">
      <c r="A12" s="66">
        <v>42267</v>
      </c>
      <c r="B12" s="58" t="s">
        <v>49</v>
      </c>
      <c r="C12" s="58" t="s">
        <v>11</v>
      </c>
      <c r="D12" s="58" t="s">
        <v>47</v>
      </c>
      <c r="E12" s="62"/>
      <c r="F12" s="67"/>
      <c r="G12" s="58"/>
      <c r="H12" s="67"/>
      <c r="I12" s="58"/>
      <c r="J12" s="68"/>
      <c r="K12" s="62"/>
      <c r="L12" s="62"/>
      <c r="M12" s="68">
        <f>SUM(IF(AND(F12=Uitslagen!F7,H12=Uitslagen!H7),10,0),IF(J12=Uitslagen!J7,5,0))</f>
        <v>0</v>
      </c>
    </row>
    <row r="13" spans="1:13" ht="3" customHeight="1" x14ac:dyDescent="0.25">
      <c r="A13" s="58"/>
      <c r="B13" s="58"/>
      <c r="C13" s="58" t="s">
        <v>11</v>
      </c>
      <c r="D13" s="58"/>
      <c r="E13" s="62"/>
      <c r="F13" s="58"/>
      <c r="G13" s="58"/>
      <c r="H13" s="58"/>
      <c r="I13" s="58"/>
      <c r="J13" s="68"/>
      <c r="K13" s="62"/>
      <c r="L13" s="62"/>
      <c r="M13" s="68"/>
    </row>
    <row r="14" spans="1:13" ht="12.75" customHeight="1" x14ac:dyDescent="0.25">
      <c r="A14" s="66">
        <v>42274</v>
      </c>
      <c r="B14" s="58" t="s">
        <v>47</v>
      </c>
      <c r="C14" s="58" t="s">
        <v>11</v>
      </c>
      <c r="D14" s="58" t="s">
        <v>17</v>
      </c>
      <c r="E14" s="62"/>
      <c r="F14" s="67"/>
      <c r="G14" s="58"/>
      <c r="H14" s="67"/>
      <c r="I14" s="58"/>
      <c r="J14" s="68"/>
      <c r="K14" s="62"/>
      <c r="L14" s="62"/>
      <c r="M14" s="68">
        <f>SUM(IF(AND(F14=Uitslagen!F9,H14=Uitslagen!H9),10,0),IF(J14=Uitslagen!J9,5,0))</f>
        <v>0</v>
      </c>
    </row>
    <row r="15" spans="1:13" ht="3" customHeight="1" x14ac:dyDescent="0.25">
      <c r="A15" s="58"/>
      <c r="B15" s="58"/>
      <c r="C15" s="58" t="s">
        <v>11</v>
      </c>
      <c r="D15" s="58"/>
      <c r="E15" s="62"/>
      <c r="F15" s="58"/>
      <c r="G15" s="58"/>
      <c r="H15" s="58"/>
      <c r="I15" s="58"/>
      <c r="J15" s="68"/>
      <c r="K15" s="62"/>
      <c r="L15" s="62"/>
      <c r="M15" s="68"/>
    </row>
    <row r="16" spans="1:13" ht="12.75" customHeight="1" x14ac:dyDescent="0.25">
      <c r="A16" s="66">
        <v>42281</v>
      </c>
      <c r="B16" s="58" t="s">
        <v>50</v>
      </c>
      <c r="C16" s="58" t="s">
        <v>11</v>
      </c>
      <c r="D16" s="58" t="s">
        <v>47</v>
      </c>
      <c r="E16" s="62"/>
      <c r="F16" s="67"/>
      <c r="G16" s="58"/>
      <c r="H16" s="67"/>
      <c r="I16" s="58"/>
      <c r="J16" s="68"/>
      <c r="K16" s="62"/>
      <c r="L16" s="62"/>
      <c r="M16" s="68">
        <f>SUM(IF(AND(F16=Uitslagen!F11,H16=Uitslagen!H11),10,0),IF(J16=Uitslagen!J11,5,0))</f>
        <v>0</v>
      </c>
    </row>
    <row r="17" spans="1:13" ht="3" customHeight="1" x14ac:dyDescent="0.25">
      <c r="A17" s="58"/>
      <c r="B17" s="58"/>
      <c r="C17" s="58" t="s">
        <v>11</v>
      </c>
      <c r="D17" s="58"/>
      <c r="E17" s="62"/>
      <c r="F17" s="58"/>
      <c r="G17" s="58"/>
      <c r="H17" s="58"/>
      <c r="I17" s="58"/>
      <c r="J17" s="68"/>
      <c r="K17" s="62"/>
      <c r="L17" s="62"/>
      <c r="M17" s="68"/>
    </row>
    <row r="18" spans="1:13" ht="12.75" customHeight="1" x14ac:dyDescent="0.25">
      <c r="A18" s="66">
        <v>42288</v>
      </c>
      <c r="B18" s="58" t="s">
        <v>51</v>
      </c>
      <c r="C18" s="58" t="s">
        <v>11</v>
      </c>
      <c r="D18" s="58" t="s">
        <v>52</v>
      </c>
      <c r="E18" s="62"/>
      <c r="F18" s="67"/>
      <c r="G18" s="58"/>
      <c r="H18" s="67"/>
      <c r="I18" s="58"/>
      <c r="J18" s="68"/>
      <c r="K18" s="62"/>
      <c r="L18" s="62"/>
      <c r="M18" s="68">
        <f>SUM(IF(AND(F18=Uitslagen!F13,H18=Uitslagen!H13),10,0),IF(J18=Uitslagen!J13,5,0))</f>
        <v>0</v>
      </c>
    </row>
    <row r="19" spans="1:13" ht="3" customHeight="1" x14ac:dyDescent="0.25">
      <c r="A19" s="58"/>
      <c r="B19" s="58"/>
      <c r="C19" s="58" t="s">
        <v>11</v>
      </c>
      <c r="D19" s="58"/>
      <c r="E19" s="62"/>
      <c r="F19" s="58"/>
      <c r="G19" s="58"/>
      <c r="H19" s="58"/>
      <c r="I19" s="58"/>
      <c r="J19" s="68"/>
      <c r="K19" s="62"/>
      <c r="L19" s="62"/>
      <c r="M19" s="68"/>
    </row>
    <row r="20" spans="1:13" ht="12.75" customHeight="1" x14ac:dyDescent="0.25">
      <c r="A20" s="66">
        <v>42295</v>
      </c>
      <c r="B20" s="58" t="s">
        <v>47</v>
      </c>
      <c r="C20" s="58" t="s">
        <v>11</v>
      </c>
      <c r="D20" s="58" t="s">
        <v>53</v>
      </c>
      <c r="E20" s="62"/>
      <c r="F20" s="67"/>
      <c r="G20" s="58"/>
      <c r="H20" s="67"/>
      <c r="I20" s="58"/>
      <c r="J20" s="68"/>
      <c r="K20" s="62"/>
      <c r="L20" s="62"/>
      <c r="M20" s="68">
        <f>SUM(IF(AND(F20=Uitslagen!F15,H20=Uitslagen!H15),10,0),IF(J20=Uitslagen!J15,5,0))</f>
        <v>0</v>
      </c>
    </row>
    <row r="21" spans="1:13" ht="3" customHeight="1" x14ac:dyDescent="0.25">
      <c r="A21" s="58"/>
      <c r="B21" s="58"/>
      <c r="C21" s="58" t="s">
        <v>11</v>
      </c>
      <c r="D21" s="58"/>
      <c r="E21" s="62"/>
      <c r="F21" s="58"/>
      <c r="G21" s="58"/>
      <c r="H21" s="58"/>
      <c r="I21" s="58"/>
      <c r="J21" s="68"/>
      <c r="K21" s="62"/>
      <c r="L21" s="62"/>
      <c r="M21" s="68"/>
    </row>
    <row r="22" spans="1:13" ht="12.75" customHeight="1" x14ac:dyDescent="0.25">
      <c r="A22" s="66">
        <v>42309</v>
      </c>
      <c r="B22" s="58" t="s">
        <v>54</v>
      </c>
      <c r="C22" s="58" t="s">
        <v>11</v>
      </c>
      <c r="D22" s="58" t="s">
        <v>47</v>
      </c>
      <c r="E22" s="62"/>
      <c r="F22" s="67"/>
      <c r="G22" s="58"/>
      <c r="H22" s="67"/>
      <c r="I22" s="58"/>
      <c r="J22" s="68"/>
      <c r="K22" s="62"/>
      <c r="L22" s="62"/>
      <c r="M22" s="68">
        <f>SUM(IF(AND(F22=Uitslagen!F17,H22=Uitslagen!H17),10,0),IF(J22=Uitslagen!J17,5,0))</f>
        <v>0</v>
      </c>
    </row>
    <row r="23" spans="1:13" ht="3" customHeight="1" x14ac:dyDescent="0.25">
      <c r="A23" s="58"/>
      <c r="B23" s="58"/>
      <c r="C23" s="58" t="s">
        <v>11</v>
      </c>
      <c r="D23" s="58"/>
      <c r="E23" s="62"/>
      <c r="F23" s="58"/>
      <c r="G23" s="58"/>
      <c r="H23" s="58"/>
      <c r="I23" s="58"/>
      <c r="J23" s="68"/>
      <c r="K23" s="62"/>
      <c r="L23" s="62"/>
      <c r="M23" s="68"/>
    </row>
    <row r="24" spans="1:13" ht="12.75" customHeight="1" x14ac:dyDescent="0.25">
      <c r="A24" s="66">
        <v>42316</v>
      </c>
      <c r="B24" s="58" t="s">
        <v>47</v>
      </c>
      <c r="C24" s="58" t="s">
        <v>11</v>
      </c>
      <c r="D24" s="58" t="s">
        <v>55</v>
      </c>
      <c r="E24" s="62"/>
      <c r="F24" s="67"/>
      <c r="G24" s="58"/>
      <c r="H24" s="67"/>
      <c r="I24" s="58"/>
      <c r="J24" s="68"/>
      <c r="K24" s="62"/>
      <c r="L24" s="62"/>
      <c r="M24" s="68">
        <f>SUM(IF(AND(F24=Uitslagen!F19,H24=Uitslagen!H19),10,0),IF(J24=Uitslagen!J19,5,0))</f>
        <v>0</v>
      </c>
    </row>
    <row r="25" spans="1:13" ht="3" customHeight="1" x14ac:dyDescent="0.25">
      <c r="A25" s="58"/>
      <c r="B25" s="58"/>
      <c r="C25" s="58" t="s">
        <v>11</v>
      </c>
      <c r="D25" s="58"/>
      <c r="E25" s="62"/>
      <c r="F25" s="58"/>
      <c r="G25" s="58"/>
      <c r="H25" s="58"/>
      <c r="I25" s="58"/>
      <c r="J25" s="68"/>
      <c r="K25" s="62"/>
      <c r="L25" s="62"/>
      <c r="M25" s="68"/>
    </row>
    <row r="26" spans="1:13" ht="12.75" customHeight="1" x14ac:dyDescent="0.25">
      <c r="A26" s="66">
        <v>42323</v>
      </c>
      <c r="B26" s="58" t="s">
        <v>14</v>
      </c>
      <c r="C26" s="58" t="s">
        <v>11</v>
      </c>
      <c r="D26" s="58" t="s">
        <v>47</v>
      </c>
      <c r="E26" s="62"/>
      <c r="F26" s="67"/>
      <c r="G26" s="58"/>
      <c r="H26" s="67"/>
      <c r="I26" s="58"/>
      <c r="J26" s="68"/>
      <c r="K26" s="62"/>
      <c r="L26" s="62"/>
      <c r="M26" s="68">
        <f>SUM(IF(AND(F26=Uitslagen!F21,H26=Uitslagen!H21),10,0),IF(J26=Uitslagen!J21,5,0))</f>
        <v>0</v>
      </c>
    </row>
    <row r="27" spans="1:13" ht="3" customHeight="1" x14ac:dyDescent="0.25">
      <c r="A27" s="58"/>
      <c r="B27" s="58"/>
      <c r="C27" s="58" t="s">
        <v>11</v>
      </c>
      <c r="D27" s="58"/>
      <c r="E27" s="62"/>
      <c r="F27" s="58"/>
      <c r="G27" s="58"/>
      <c r="H27" s="58"/>
      <c r="I27" s="58"/>
      <c r="J27" s="68"/>
      <c r="K27" s="62"/>
      <c r="L27" s="62"/>
      <c r="M27" s="68"/>
    </row>
    <row r="28" spans="1:13" ht="12.75" customHeight="1" x14ac:dyDescent="0.25">
      <c r="A28" s="66">
        <v>42337</v>
      </c>
      <c r="B28" s="58" t="s">
        <v>47</v>
      </c>
      <c r="C28" s="58" t="s">
        <v>11</v>
      </c>
      <c r="D28" s="58" t="s">
        <v>15</v>
      </c>
      <c r="E28" s="62"/>
      <c r="F28" s="67"/>
      <c r="G28" s="58"/>
      <c r="H28" s="67"/>
      <c r="I28" s="58"/>
      <c r="J28" s="68"/>
      <c r="K28" s="62"/>
      <c r="L28" s="62"/>
      <c r="M28" s="68">
        <f>SUM(IF(AND(F28=Uitslagen!F23,H28=Uitslagen!H23),10,0),IF(J28=Uitslagen!J23,5,0))</f>
        <v>0</v>
      </c>
    </row>
    <row r="29" spans="1:13" ht="3" customHeight="1" x14ac:dyDescent="0.25">
      <c r="A29" s="58"/>
      <c r="B29" s="58"/>
      <c r="C29" s="58" t="s">
        <v>11</v>
      </c>
      <c r="D29" s="58"/>
      <c r="E29" s="62"/>
      <c r="F29" s="58"/>
      <c r="G29" s="58"/>
      <c r="H29" s="58"/>
      <c r="I29" s="58"/>
      <c r="J29" s="68"/>
      <c r="K29" s="62"/>
      <c r="L29" s="62"/>
      <c r="M29" s="68"/>
    </row>
    <row r="30" spans="1:13" ht="12.75" customHeight="1" x14ac:dyDescent="0.25">
      <c r="A30" s="66">
        <v>42344</v>
      </c>
      <c r="B30" s="58" t="s">
        <v>56</v>
      </c>
      <c r="C30" s="58" t="s">
        <v>11</v>
      </c>
      <c r="D30" s="58" t="s">
        <v>47</v>
      </c>
      <c r="E30" s="62"/>
      <c r="F30" s="67"/>
      <c r="G30" s="58"/>
      <c r="H30" s="67"/>
      <c r="I30" s="58"/>
      <c r="J30" s="68"/>
      <c r="K30" s="62"/>
      <c r="L30" s="62"/>
      <c r="M30" s="68">
        <f>SUM(IF(AND(F30=Uitslagen!F25,H30=Uitslagen!H25),10,0),IF(J30=Uitslagen!J25,5,0))</f>
        <v>0</v>
      </c>
    </row>
    <row r="31" spans="1:13" ht="3" customHeight="1" x14ac:dyDescent="0.25">
      <c r="A31" s="58"/>
      <c r="B31" s="58"/>
      <c r="C31" s="58" t="s">
        <v>11</v>
      </c>
      <c r="D31" s="58"/>
      <c r="E31" s="62"/>
      <c r="F31" s="58"/>
      <c r="G31" s="58"/>
      <c r="H31" s="58"/>
      <c r="I31" s="58"/>
      <c r="J31" s="68"/>
      <c r="K31" s="62"/>
      <c r="L31" s="62"/>
      <c r="M31" s="68"/>
    </row>
    <row r="32" spans="1:13" ht="12.75" customHeight="1" x14ac:dyDescent="0.25">
      <c r="A32" s="66">
        <v>42351</v>
      </c>
      <c r="B32" s="58" t="s">
        <v>47</v>
      </c>
      <c r="C32" s="58" t="s">
        <v>11</v>
      </c>
      <c r="D32" s="58" t="s">
        <v>16</v>
      </c>
      <c r="E32" s="62"/>
      <c r="F32" s="67"/>
      <c r="G32" s="58"/>
      <c r="H32" s="67"/>
      <c r="I32" s="58"/>
      <c r="J32" s="68"/>
      <c r="K32" s="62"/>
      <c r="L32" s="62"/>
      <c r="M32" s="68">
        <f>SUM(IF(AND(F32=Uitslagen!F27,H32=Uitslagen!H27),10,0),IF(J32=Uitslagen!J27,5,0))</f>
        <v>0</v>
      </c>
    </row>
    <row r="33" spans="1:13" ht="3" customHeight="1" x14ac:dyDescent="0.25">
      <c r="A33" s="58"/>
      <c r="B33" s="58"/>
      <c r="C33" s="58" t="s">
        <v>11</v>
      </c>
      <c r="D33" s="58"/>
      <c r="E33" s="62"/>
      <c r="F33" s="58"/>
      <c r="G33" s="58"/>
      <c r="H33" s="58"/>
      <c r="I33" s="58"/>
      <c r="J33" s="68"/>
      <c r="K33" s="62"/>
      <c r="L33" s="62"/>
      <c r="M33" s="68"/>
    </row>
    <row r="34" spans="1:13" ht="12.75" customHeight="1" x14ac:dyDescent="0.25">
      <c r="A34" s="66">
        <v>42393</v>
      </c>
      <c r="B34" s="58" t="s">
        <v>48</v>
      </c>
      <c r="C34" s="58" t="s">
        <v>11</v>
      </c>
      <c r="D34" s="58" t="s">
        <v>47</v>
      </c>
      <c r="E34" s="62"/>
      <c r="F34" s="67"/>
      <c r="G34" s="58"/>
      <c r="H34" s="67"/>
      <c r="I34" s="58"/>
      <c r="J34" s="68"/>
      <c r="K34" s="62"/>
      <c r="L34" s="62"/>
      <c r="M34" s="68">
        <f>SUM(IF(AND(F34=Uitslagen!F29,H34=Uitslagen!H29),10,0),IF(J34=Uitslagen!J29,5,0))</f>
        <v>0</v>
      </c>
    </row>
    <row r="35" spans="1:13" ht="3" customHeight="1" x14ac:dyDescent="0.25">
      <c r="A35" s="58"/>
      <c r="B35" s="58"/>
      <c r="C35" s="58" t="s">
        <v>11</v>
      </c>
      <c r="D35" s="58"/>
      <c r="E35" s="62"/>
      <c r="F35" s="58"/>
      <c r="G35" s="58"/>
      <c r="H35" s="58"/>
      <c r="I35" s="58"/>
      <c r="J35" s="68"/>
      <c r="K35" s="62"/>
      <c r="L35" s="62"/>
      <c r="M35" s="68"/>
    </row>
    <row r="36" spans="1:13" ht="12.75" customHeight="1" x14ac:dyDescent="0.25">
      <c r="A36" s="66">
        <v>42400</v>
      </c>
      <c r="B36" s="58" t="s">
        <v>47</v>
      </c>
      <c r="C36" s="58" t="s">
        <v>11</v>
      </c>
      <c r="D36" s="58" t="s">
        <v>49</v>
      </c>
      <c r="E36" s="62"/>
      <c r="F36" s="67"/>
      <c r="G36" s="58"/>
      <c r="H36" s="67"/>
      <c r="I36" s="58"/>
      <c r="J36" s="68"/>
      <c r="K36" s="62"/>
      <c r="L36" s="62"/>
      <c r="M36" s="68">
        <f>SUM(IF(AND(F36=Uitslagen!F31,H36=Uitslagen!H31),10,0),IF(J36=Uitslagen!J31,5,0))</f>
        <v>0</v>
      </c>
    </row>
    <row r="37" spans="1:13" ht="3" customHeight="1" x14ac:dyDescent="0.25">
      <c r="A37" s="58"/>
      <c r="B37" s="58"/>
      <c r="C37" s="58" t="s">
        <v>11</v>
      </c>
      <c r="D37" s="58"/>
      <c r="E37" s="62"/>
      <c r="F37" s="58"/>
      <c r="G37" s="58"/>
      <c r="H37" s="58"/>
      <c r="I37" s="58"/>
      <c r="J37" s="68"/>
      <c r="K37" s="62"/>
      <c r="L37" s="62"/>
      <c r="M37" s="68"/>
    </row>
    <row r="38" spans="1:13" ht="12.75" customHeight="1" x14ac:dyDescent="0.25">
      <c r="A38" s="66">
        <v>42414</v>
      </c>
      <c r="B38" s="58" t="s">
        <v>17</v>
      </c>
      <c r="C38" s="58" t="s">
        <v>11</v>
      </c>
      <c r="D38" s="58" t="s">
        <v>47</v>
      </c>
      <c r="E38" s="62"/>
      <c r="F38" s="67"/>
      <c r="G38" s="58"/>
      <c r="H38" s="67"/>
      <c r="I38" s="58"/>
      <c r="J38" s="68"/>
      <c r="K38" s="62"/>
      <c r="L38" s="62"/>
      <c r="M38" s="68">
        <f>SUM(IF(AND(F38=Uitslagen!F33,H38=Uitslagen!H33),10,0),IF(J38=Uitslagen!J33,5,0))</f>
        <v>15</v>
      </c>
    </row>
    <row r="39" spans="1:13" ht="3" customHeight="1" x14ac:dyDescent="0.25">
      <c r="A39" s="58"/>
      <c r="B39" s="58"/>
      <c r="C39" s="58" t="s">
        <v>11</v>
      </c>
      <c r="D39" s="58"/>
      <c r="E39" s="62"/>
      <c r="F39" s="58"/>
      <c r="G39" s="58"/>
      <c r="H39" s="58"/>
      <c r="I39" s="58"/>
      <c r="J39" s="68"/>
      <c r="K39" s="62"/>
      <c r="L39" s="62"/>
      <c r="M39" s="68"/>
    </row>
    <row r="40" spans="1:13" ht="12.75" customHeight="1" x14ac:dyDescent="0.25">
      <c r="A40" s="66">
        <v>42421</v>
      </c>
      <c r="B40" s="58" t="s">
        <v>47</v>
      </c>
      <c r="C40" s="58" t="s">
        <v>11</v>
      </c>
      <c r="D40" s="58" t="s">
        <v>50</v>
      </c>
      <c r="E40" s="62"/>
      <c r="F40" s="67"/>
      <c r="G40" s="58"/>
      <c r="H40" s="67"/>
      <c r="I40" s="58"/>
      <c r="J40" s="68"/>
      <c r="K40" s="62"/>
      <c r="L40" s="62"/>
      <c r="M40" s="68">
        <f>SUM(IF(AND(F40=Uitslagen!F35,H40=Uitslagen!H35),10,0),IF(J40=Uitslagen!J35,5,0))</f>
        <v>0</v>
      </c>
    </row>
    <row r="41" spans="1:13" ht="3" customHeight="1" x14ac:dyDescent="0.25">
      <c r="A41" s="58"/>
      <c r="B41" s="58"/>
      <c r="C41" s="58" t="s">
        <v>11</v>
      </c>
      <c r="D41" s="58"/>
      <c r="E41" s="62"/>
      <c r="F41" s="58"/>
      <c r="G41" s="58"/>
      <c r="H41" s="58"/>
      <c r="I41" s="58"/>
      <c r="J41" s="68"/>
      <c r="K41" s="62"/>
      <c r="L41" s="62"/>
      <c r="M41" s="68"/>
    </row>
    <row r="42" spans="1:13" ht="12.75" customHeight="1" x14ac:dyDescent="0.25">
      <c r="A42" s="66">
        <v>42435</v>
      </c>
      <c r="B42" s="58" t="s">
        <v>52</v>
      </c>
      <c r="C42" s="58" t="s">
        <v>11</v>
      </c>
      <c r="D42" s="58" t="s">
        <v>47</v>
      </c>
      <c r="E42" s="62"/>
      <c r="F42" s="67"/>
      <c r="G42" s="58"/>
      <c r="H42" s="67"/>
      <c r="I42" s="58"/>
      <c r="J42" s="68"/>
      <c r="K42" s="62"/>
      <c r="L42" s="62"/>
      <c r="M42" s="68">
        <f>SUM(IF(AND(F42=Uitslagen!F37,H42=Uitslagen!H37),10,0),IF(J42=Uitslagen!J37,5,0))</f>
        <v>0</v>
      </c>
    </row>
    <row r="43" spans="1:13" ht="3" customHeight="1" x14ac:dyDescent="0.25">
      <c r="A43" s="58"/>
      <c r="B43" s="58"/>
      <c r="C43" s="58" t="s">
        <v>11</v>
      </c>
      <c r="D43" s="58"/>
      <c r="E43" s="62"/>
      <c r="F43" s="58"/>
      <c r="G43" s="58"/>
      <c r="H43" s="58"/>
      <c r="I43" s="58"/>
      <c r="J43" s="68"/>
      <c r="K43" s="62"/>
      <c r="L43" s="62"/>
      <c r="M43" s="68"/>
    </row>
    <row r="44" spans="1:13" ht="12.75" customHeight="1" x14ac:dyDescent="0.25">
      <c r="A44" s="66">
        <v>42442</v>
      </c>
      <c r="B44" s="58" t="s">
        <v>53</v>
      </c>
      <c r="C44" s="58" t="s">
        <v>11</v>
      </c>
      <c r="D44" s="58" t="s">
        <v>47</v>
      </c>
      <c r="E44" s="62"/>
      <c r="F44" s="67"/>
      <c r="G44" s="58"/>
      <c r="H44" s="67"/>
      <c r="I44" s="58"/>
      <c r="J44" s="68"/>
      <c r="K44" s="62"/>
      <c r="L44" s="62"/>
      <c r="M44" s="68">
        <f>SUM(IF(AND(F44=Uitslagen!F39,H44=Uitslagen!H39),10,0),IF(J44=Uitslagen!J39,5,0))</f>
        <v>15</v>
      </c>
    </row>
    <row r="45" spans="1:13" ht="3" customHeight="1" x14ac:dyDescent="0.25">
      <c r="A45" s="58"/>
      <c r="B45" s="58"/>
      <c r="C45" s="58" t="s">
        <v>11</v>
      </c>
      <c r="D45" s="58"/>
      <c r="E45" s="62"/>
      <c r="F45" s="58"/>
      <c r="G45" s="58"/>
      <c r="H45" s="58"/>
      <c r="I45" s="58"/>
      <c r="J45" s="68"/>
      <c r="K45" s="62"/>
      <c r="L45" s="62"/>
      <c r="M45" s="68"/>
    </row>
    <row r="46" spans="1:13" ht="12.75" customHeight="1" x14ac:dyDescent="0.25">
      <c r="A46" s="66">
        <v>42449</v>
      </c>
      <c r="B46" s="58" t="s">
        <v>47</v>
      </c>
      <c r="C46" s="58" t="s">
        <v>11</v>
      </c>
      <c r="D46" s="58" t="s">
        <v>54</v>
      </c>
      <c r="E46" s="62"/>
      <c r="F46" s="67"/>
      <c r="G46" s="58"/>
      <c r="H46" s="67"/>
      <c r="I46" s="58"/>
      <c r="J46" s="68"/>
      <c r="K46" s="62"/>
      <c r="L46" s="62"/>
      <c r="M46" s="68">
        <f>SUM(IF(AND(F46=Uitslagen!F41,H46=Uitslagen!H41),10,0),IF(J46=Uitslagen!J41,5,0))</f>
        <v>15</v>
      </c>
    </row>
    <row r="47" spans="1:13" ht="3" customHeight="1" x14ac:dyDescent="0.25">
      <c r="A47" s="58"/>
      <c r="B47" s="58"/>
      <c r="C47" s="58" t="s">
        <v>11</v>
      </c>
      <c r="D47" s="58"/>
      <c r="E47" s="62"/>
      <c r="F47" s="58"/>
      <c r="G47" s="58"/>
      <c r="H47" s="58"/>
      <c r="I47" s="58"/>
      <c r="J47" s="68"/>
      <c r="K47" s="62"/>
      <c r="L47" s="62"/>
      <c r="M47" s="68"/>
    </row>
    <row r="48" spans="1:13" ht="12.75" customHeight="1" x14ac:dyDescent="0.25">
      <c r="A48" s="66">
        <v>42463</v>
      </c>
      <c r="B48" s="58" t="s">
        <v>55</v>
      </c>
      <c r="C48" s="58" t="s">
        <v>11</v>
      </c>
      <c r="D48" s="58" t="s">
        <v>47</v>
      </c>
      <c r="E48" s="62"/>
      <c r="F48" s="67"/>
      <c r="G48" s="58"/>
      <c r="H48" s="67"/>
      <c r="I48" s="58"/>
      <c r="J48" s="68"/>
      <c r="K48" s="62"/>
      <c r="L48" s="62"/>
      <c r="M48" s="68">
        <f>SUM(IF(AND(F48=Uitslagen!F43,H48=Uitslagen!H43),10,0),IF(J48=Uitslagen!J43,5,0))</f>
        <v>15</v>
      </c>
    </row>
    <row r="49" spans="1:13" ht="3" customHeight="1" x14ac:dyDescent="0.25">
      <c r="A49" s="58"/>
      <c r="B49" s="58"/>
      <c r="C49" s="58" t="s">
        <v>11</v>
      </c>
      <c r="D49" s="58"/>
      <c r="E49" s="62"/>
      <c r="F49" s="58"/>
      <c r="G49" s="58"/>
      <c r="H49" s="58"/>
      <c r="I49" s="58"/>
      <c r="J49" s="68"/>
      <c r="K49" s="62"/>
      <c r="L49" s="62"/>
      <c r="M49" s="68"/>
    </row>
    <row r="50" spans="1:13" ht="12.75" customHeight="1" x14ac:dyDescent="0.25">
      <c r="A50" s="66">
        <v>42470</v>
      </c>
      <c r="B50" s="58" t="s">
        <v>47</v>
      </c>
      <c r="C50" s="58" t="s">
        <v>11</v>
      </c>
      <c r="D50" s="58" t="s">
        <v>14</v>
      </c>
      <c r="E50" s="62"/>
      <c r="F50" s="67"/>
      <c r="G50" s="58"/>
      <c r="H50" s="67"/>
      <c r="I50" s="58"/>
      <c r="J50" s="68"/>
      <c r="K50" s="62"/>
      <c r="L50" s="62"/>
      <c r="M50" s="68">
        <f>SUM(IF(AND(F50=Uitslagen!F45,H50=Uitslagen!H45),10,0),IF(J50=Uitslagen!J45,5,0))</f>
        <v>15</v>
      </c>
    </row>
    <row r="51" spans="1:13" s="56" customFormat="1" ht="3" customHeight="1" x14ac:dyDescent="0.25">
      <c r="A51" s="58"/>
      <c r="B51" s="58"/>
      <c r="C51" s="58" t="s">
        <v>11</v>
      </c>
      <c r="D51" s="58"/>
      <c r="E51" s="62"/>
      <c r="F51" s="58"/>
      <c r="G51" s="58"/>
      <c r="H51" s="58"/>
      <c r="I51" s="58"/>
      <c r="J51" s="62"/>
      <c r="K51" s="62"/>
      <c r="L51" s="62"/>
      <c r="M51" s="68"/>
    </row>
    <row r="52" spans="1:13" ht="12.75" customHeight="1" x14ac:dyDescent="0.25">
      <c r="A52" s="66">
        <v>42484</v>
      </c>
      <c r="B52" s="58" t="s">
        <v>16</v>
      </c>
      <c r="C52" s="58" t="s">
        <v>11</v>
      </c>
      <c r="D52" s="58" t="s">
        <v>47</v>
      </c>
      <c r="E52" s="62"/>
      <c r="F52" s="67"/>
      <c r="G52" s="58"/>
      <c r="H52" s="67"/>
      <c r="I52" s="58"/>
      <c r="J52" s="68"/>
      <c r="K52" s="62"/>
      <c r="L52" s="62"/>
      <c r="M52" s="68">
        <f>SUM(IF(AND(F52=Uitslagen!F47,H52=Uitslagen!H47),10,0),IF(J52=Uitslagen!J47,5,0))</f>
        <v>15</v>
      </c>
    </row>
    <row r="53" spans="1:13" ht="3" customHeight="1" x14ac:dyDescent="0.25">
      <c r="A53" s="58"/>
      <c r="B53" s="58"/>
      <c r="C53" s="58" t="s">
        <v>11</v>
      </c>
      <c r="D53" s="58"/>
      <c r="E53" s="62"/>
      <c r="F53" s="58"/>
      <c r="G53" s="58"/>
      <c r="H53" s="58"/>
      <c r="I53" s="58"/>
      <c r="J53" s="68"/>
      <c r="K53" s="62"/>
      <c r="L53" s="62"/>
      <c r="M53" s="68"/>
    </row>
    <row r="54" spans="1:13" ht="12.75" customHeight="1" x14ac:dyDescent="0.25">
      <c r="A54" s="66">
        <v>42491</v>
      </c>
      <c r="B54" s="58" t="s">
        <v>47</v>
      </c>
      <c r="C54" s="58" t="s">
        <v>11</v>
      </c>
      <c r="D54" s="58" t="s">
        <v>46</v>
      </c>
      <c r="E54" s="62"/>
      <c r="F54" s="67"/>
      <c r="G54" s="58"/>
      <c r="H54" s="67"/>
      <c r="I54" s="58"/>
      <c r="J54" s="68"/>
      <c r="K54" s="62"/>
      <c r="L54" s="62"/>
      <c r="M54" s="68">
        <f>SUM(IF(AND(F54=Uitslagen!F49,H54=Uitslagen!H49),10,0),IF(J54=Uitslagen!J49,5,0))</f>
        <v>15</v>
      </c>
    </row>
    <row r="55" spans="1:13" ht="3" customHeight="1" x14ac:dyDescent="0.25">
      <c r="A55" s="58"/>
      <c r="B55" s="58"/>
      <c r="C55" s="58" t="s">
        <v>11</v>
      </c>
      <c r="D55" s="58" t="s">
        <v>56</v>
      </c>
      <c r="E55" s="62"/>
      <c r="F55" s="58"/>
      <c r="G55" s="58"/>
      <c r="H55" s="58"/>
      <c r="I55" s="58"/>
      <c r="J55" s="68"/>
      <c r="K55" s="62"/>
      <c r="L55" s="62"/>
      <c r="M55" s="68"/>
    </row>
    <row r="56" spans="1:13" ht="12.75" customHeight="1" x14ac:dyDescent="0.25">
      <c r="A56" s="66">
        <v>42498</v>
      </c>
      <c r="B56" s="58" t="s">
        <v>47</v>
      </c>
      <c r="C56" s="58" t="s">
        <v>11</v>
      </c>
      <c r="D56" s="58" t="s">
        <v>56</v>
      </c>
      <c r="E56" s="62"/>
      <c r="F56" s="67"/>
      <c r="G56" s="58"/>
      <c r="H56" s="67"/>
      <c r="I56" s="58"/>
      <c r="J56" s="68"/>
      <c r="K56" s="62"/>
      <c r="L56" s="62"/>
      <c r="M56" s="68">
        <f>SUM(IF(AND(F56=Uitslagen!F51,H56=Uitslagen!H51),10,0),IF(J56=Uitslagen!J51,5,0))</f>
        <v>15</v>
      </c>
    </row>
    <row r="57" spans="1:13" ht="3" customHeight="1" x14ac:dyDescent="0.25">
      <c r="A57" s="58"/>
      <c r="B57" s="58"/>
      <c r="C57" s="58" t="s">
        <v>11</v>
      </c>
      <c r="D57" s="58"/>
      <c r="E57" s="62"/>
      <c r="F57" s="58"/>
      <c r="G57" s="58"/>
      <c r="H57" s="58"/>
      <c r="I57" s="58"/>
      <c r="J57" s="68"/>
      <c r="K57" s="62"/>
      <c r="L57" s="62"/>
      <c r="M57" s="68"/>
    </row>
    <row r="58" spans="1:13" ht="12.75" customHeight="1" x14ac:dyDescent="0.25">
      <c r="A58" s="66">
        <v>42506</v>
      </c>
      <c r="B58" s="58" t="s">
        <v>15</v>
      </c>
      <c r="C58" s="58" t="s">
        <v>11</v>
      </c>
      <c r="D58" s="58" t="s">
        <v>47</v>
      </c>
      <c r="E58" s="62"/>
      <c r="F58" s="67"/>
      <c r="G58" s="58"/>
      <c r="H58" s="67"/>
      <c r="I58" s="58"/>
      <c r="J58" s="68"/>
      <c r="K58" s="62"/>
      <c r="L58" s="62"/>
      <c r="M58" s="68">
        <f>SUM(IF(AND(F58=Uitslagen!F53,H58=Uitslagen!H53),10,0),IF(J58=Uitslagen!J53,5,0))</f>
        <v>15</v>
      </c>
    </row>
    <row r="59" spans="1:13" s="56" customFormat="1" ht="12.75" customHeight="1" x14ac:dyDescent="0.3">
      <c r="A59" s="66"/>
      <c r="B59" s="57"/>
      <c r="C59" s="58"/>
      <c r="D59" s="57"/>
      <c r="E59" s="62"/>
      <c r="F59" s="69"/>
      <c r="G59" s="69"/>
      <c r="H59" s="69"/>
      <c r="I59" s="69"/>
      <c r="J59" s="69"/>
      <c r="K59" s="57"/>
      <c r="L59" s="57"/>
      <c r="M59" s="70">
        <f>SUM(M8:M50)</f>
        <v>75</v>
      </c>
    </row>
    <row r="60" spans="1:13" s="56" customFormat="1" ht="3" customHeight="1" x14ac:dyDescent="0.25">
      <c r="A60" s="66"/>
      <c r="B60" s="57"/>
      <c r="C60" s="58"/>
      <c r="D60" s="57"/>
      <c r="E60" s="62"/>
      <c r="F60" s="58"/>
      <c r="G60" s="58"/>
      <c r="H60" s="58"/>
      <c r="I60" s="58"/>
      <c r="J60" s="62"/>
      <c r="K60" s="62"/>
      <c r="L60" s="62"/>
      <c r="M60" s="58"/>
    </row>
    <row r="61" spans="1:13" ht="12.75" customHeight="1" x14ac:dyDescent="0.25">
      <c r="A61" s="71" t="s">
        <v>40</v>
      </c>
      <c r="B61" s="71"/>
      <c r="C61" s="71"/>
      <c r="D61" s="71"/>
      <c r="E61" s="71"/>
      <c r="F61" s="71"/>
      <c r="G61" s="58"/>
      <c r="H61" s="59"/>
      <c r="I61" s="60"/>
      <c r="J61" s="60"/>
      <c r="K61" s="61"/>
      <c r="L61" s="57"/>
      <c r="M61" s="68">
        <f>IF(H61=Uitslagen!H55,25,0)</f>
        <v>0</v>
      </c>
    </row>
    <row r="62" spans="1:13" ht="3" customHeight="1" x14ac:dyDescent="0.25">
      <c r="A62" s="71"/>
      <c r="B62" s="71"/>
      <c r="C62" s="71"/>
      <c r="D62" s="71"/>
      <c r="E62" s="71"/>
      <c r="F62" s="71"/>
      <c r="G62" s="58"/>
      <c r="H62" s="62"/>
      <c r="I62" s="62"/>
      <c r="J62" s="62"/>
      <c r="K62" s="62"/>
      <c r="L62" s="62"/>
      <c r="M62" s="68"/>
    </row>
    <row r="63" spans="1:13" ht="12.75" customHeight="1" x14ac:dyDescent="0.25">
      <c r="A63" s="71" t="s">
        <v>37</v>
      </c>
      <c r="B63" s="71"/>
      <c r="C63" s="71"/>
      <c r="D63" s="71"/>
      <c r="E63" s="71"/>
      <c r="F63" s="71"/>
      <c r="G63" s="58"/>
      <c r="H63" s="59"/>
      <c r="I63" s="60"/>
      <c r="J63" s="60"/>
      <c r="K63" s="61"/>
      <c r="L63" s="62"/>
      <c r="M63" s="68">
        <f>IF(H63=Uitslagen!H57,15,0)</f>
        <v>0</v>
      </c>
    </row>
    <row r="64" spans="1:13" ht="3" customHeight="1" x14ac:dyDescent="0.25">
      <c r="A64" s="71"/>
      <c r="B64" s="71"/>
      <c r="C64" s="71"/>
      <c r="D64" s="71"/>
      <c r="E64" s="71"/>
      <c r="F64" s="71"/>
      <c r="G64" s="58"/>
      <c r="H64" s="62"/>
      <c r="I64" s="62"/>
      <c r="J64" s="62"/>
      <c r="K64" s="62"/>
      <c r="L64" s="62"/>
      <c r="M64" s="68"/>
    </row>
    <row r="65" spans="1:13" ht="12" customHeight="1" x14ac:dyDescent="0.25">
      <c r="A65" s="71" t="s">
        <v>38</v>
      </c>
      <c r="B65" s="71"/>
      <c r="C65" s="71"/>
      <c r="D65" s="71"/>
      <c r="E65" s="71"/>
      <c r="F65" s="71"/>
      <c r="G65" s="58"/>
      <c r="H65" s="72"/>
      <c r="I65" s="73"/>
      <c r="J65" s="73"/>
      <c r="K65" s="74"/>
      <c r="L65" s="62"/>
      <c r="M65" s="68">
        <f>IF(H65=Uitslagen!H59,15,0)</f>
        <v>0</v>
      </c>
    </row>
    <row r="66" spans="1:13" ht="3" customHeight="1" x14ac:dyDescent="0.25">
      <c r="A66" s="71"/>
      <c r="B66" s="71"/>
      <c r="C66" s="71"/>
      <c r="D66" s="71"/>
      <c r="E66" s="71"/>
      <c r="F66" s="71"/>
      <c r="G66" s="58"/>
      <c r="H66" s="62"/>
      <c r="I66" s="62"/>
      <c r="J66" s="62"/>
      <c r="K66" s="62"/>
      <c r="L66" s="62"/>
      <c r="M66" s="68"/>
    </row>
    <row r="67" spans="1:13" ht="13.5" customHeight="1" x14ac:dyDescent="0.25">
      <c r="A67" s="71" t="s">
        <v>39</v>
      </c>
      <c r="B67" s="71"/>
      <c r="C67" s="71"/>
      <c r="D67" s="71"/>
      <c r="E67" s="71"/>
      <c r="F67" s="71"/>
      <c r="G67" s="58"/>
      <c r="H67" s="72"/>
      <c r="I67" s="73"/>
      <c r="J67" s="73"/>
      <c r="K67" s="74"/>
      <c r="L67" s="62"/>
      <c r="M67" s="68">
        <f>IF(H67=Uitslagen!H61,15,0)</f>
        <v>0</v>
      </c>
    </row>
    <row r="68" spans="1:13" ht="3" customHeight="1" x14ac:dyDescent="0.25">
      <c r="A68" s="71"/>
      <c r="B68" s="71"/>
      <c r="C68" s="71"/>
      <c r="D68" s="71"/>
      <c r="E68" s="71"/>
      <c r="F68" s="71"/>
      <c r="G68" s="58"/>
      <c r="H68" s="62"/>
      <c r="I68" s="62"/>
      <c r="J68" s="62"/>
      <c r="K68" s="62"/>
      <c r="L68" s="62"/>
      <c r="M68" s="68"/>
    </row>
    <row r="69" spans="1:13" ht="12.75" customHeight="1" x14ac:dyDescent="0.25">
      <c r="A69" s="71" t="s">
        <v>41</v>
      </c>
      <c r="B69" s="71"/>
      <c r="C69" s="71"/>
      <c r="D69" s="71"/>
      <c r="E69" s="71"/>
      <c r="F69" s="71"/>
      <c r="G69" s="58"/>
      <c r="H69" s="75"/>
      <c r="I69" s="76"/>
      <c r="J69" s="76"/>
      <c r="K69" s="77"/>
      <c r="L69" s="62"/>
      <c r="M69" s="68">
        <f>IF(H69=Uitslagen!H63,25,0)</f>
        <v>0</v>
      </c>
    </row>
    <row r="70" spans="1:13" ht="3" customHeight="1" x14ac:dyDescent="0.25">
      <c r="A70" s="71"/>
      <c r="B70" s="71"/>
      <c r="C70" s="71"/>
      <c r="D70" s="71"/>
      <c r="E70" s="71"/>
      <c r="F70" s="71"/>
      <c r="G70" s="58"/>
      <c r="H70" s="62"/>
      <c r="I70" s="62"/>
      <c r="J70" s="62"/>
      <c r="K70" s="62"/>
      <c r="L70" s="62"/>
      <c r="M70" s="68"/>
    </row>
    <row r="71" spans="1:13" ht="12.75" customHeight="1" x14ac:dyDescent="0.25">
      <c r="A71" s="56" t="s">
        <v>44</v>
      </c>
      <c r="G71" s="58"/>
      <c r="H71" s="59"/>
      <c r="I71" s="60"/>
      <c r="J71" s="60"/>
      <c r="K71" s="61"/>
      <c r="L71" s="62"/>
      <c r="M71" s="68">
        <f>IF(H71=Uitslagen!H65,25,IF(H71=Uitslagen!H67,25,0))</f>
        <v>0</v>
      </c>
    </row>
    <row r="72" spans="1:13" ht="3" customHeight="1" x14ac:dyDescent="0.25">
      <c r="A72" s="71"/>
      <c r="B72" s="71"/>
      <c r="C72" s="71"/>
      <c r="D72" s="71"/>
      <c r="E72" s="71"/>
      <c r="F72" s="71"/>
      <c r="G72" s="58"/>
      <c r="H72" s="62"/>
      <c r="I72" s="62"/>
      <c r="J72" s="62"/>
      <c r="K72" s="62"/>
      <c r="L72" s="62"/>
      <c r="M72" s="68"/>
    </row>
    <row r="73" spans="1:13" ht="12.75" customHeight="1" x14ac:dyDescent="0.25">
      <c r="A73" s="56" t="s">
        <v>45</v>
      </c>
      <c r="G73" s="58"/>
      <c r="H73" s="59"/>
      <c r="I73" s="60"/>
      <c r="J73" s="60"/>
      <c r="K73" s="61"/>
      <c r="L73" s="62"/>
      <c r="M73" s="68">
        <f>IF(H73=Uitslagen!H67,25,IF(H73=Uitslagen!H69,25,0))</f>
        <v>0</v>
      </c>
    </row>
    <row r="74" spans="1:13" ht="3" customHeight="1" x14ac:dyDescent="0.25">
      <c r="A74" s="71"/>
      <c r="B74" s="71"/>
      <c r="C74" s="71"/>
      <c r="D74" s="71"/>
      <c r="E74" s="71"/>
      <c r="F74" s="71"/>
      <c r="G74" s="58"/>
      <c r="H74" s="62"/>
      <c r="I74" s="62"/>
      <c r="J74" s="62"/>
      <c r="K74" s="62"/>
      <c r="L74" s="62"/>
      <c r="M74" s="68"/>
    </row>
    <row r="75" spans="1:13" ht="12.75" customHeight="1" x14ac:dyDescent="0.25">
      <c r="A75" s="71" t="s">
        <v>42</v>
      </c>
      <c r="B75" s="71"/>
      <c r="C75" s="71"/>
      <c r="D75" s="71"/>
      <c r="E75" s="71"/>
      <c r="F75" s="71"/>
      <c r="G75" s="58"/>
      <c r="H75" s="59"/>
      <c r="I75" s="60"/>
      <c r="J75" s="60"/>
      <c r="K75" s="61"/>
      <c r="L75" s="62"/>
      <c r="M75" s="68">
        <f>IF(H75=Uitslagen!H69,25,0)</f>
        <v>0</v>
      </c>
    </row>
    <row r="76" spans="1:13" s="56" customFormat="1" ht="3" customHeight="1" x14ac:dyDescent="0.25">
      <c r="A76" s="71"/>
      <c r="B76" s="57"/>
      <c r="C76" s="58"/>
      <c r="D76" s="57"/>
      <c r="E76" s="62"/>
      <c r="F76" s="58"/>
      <c r="G76" s="58"/>
      <c r="H76" s="58"/>
      <c r="I76" s="58"/>
      <c r="J76" s="62"/>
      <c r="K76" s="62"/>
      <c r="L76" s="62"/>
      <c r="M76" s="58"/>
    </row>
    <row r="77" spans="1:13" s="56" customFormat="1" ht="12.75" customHeight="1" x14ac:dyDescent="0.3">
      <c r="A77" s="71"/>
      <c r="B77" s="57"/>
      <c r="C77" s="58"/>
      <c r="D77" s="57"/>
      <c r="E77" s="62"/>
      <c r="F77" s="69" t="s">
        <v>33</v>
      </c>
      <c r="G77" s="69"/>
      <c r="H77" s="69"/>
      <c r="I77" s="69"/>
      <c r="J77" s="69"/>
      <c r="K77" s="64"/>
      <c r="L77" s="64"/>
      <c r="M77" s="70">
        <f>SUM(M61:M75)</f>
        <v>0</v>
      </c>
    </row>
    <row r="78" spans="1:13" s="56" customFormat="1" ht="3" customHeight="1" x14ac:dyDescent="0.25">
      <c r="A78" s="71"/>
      <c r="B78" s="57"/>
      <c r="C78" s="58"/>
      <c r="D78" s="57"/>
      <c r="E78" s="62"/>
      <c r="F78" s="58"/>
      <c r="G78" s="58"/>
      <c r="H78" s="58"/>
      <c r="I78" s="58"/>
      <c r="J78" s="62"/>
      <c r="K78" s="62"/>
      <c r="L78" s="62"/>
      <c r="M78" s="58"/>
    </row>
    <row r="79" spans="1:13" ht="12.75" customHeight="1" x14ac:dyDescent="0.25">
      <c r="L79" s="62"/>
      <c r="M79" s="58"/>
    </row>
    <row r="80" spans="1:13" ht="12.75" customHeight="1" x14ac:dyDescent="0.3">
      <c r="F80" s="78" t="s">
        <v>36</v>
      </c>
      <c r="G80" s="78"/>
      <c r="H80" s="78"/>
      <c r="I80" s="78"/>
      <c r="J80" s="78"/>
      <c r="K80" s="79"/>
      <c r="L80" s="64"/>
      <c r="M80" s="70">
        <f>M59+M77</f>
        <v>75</v>
      </c>
    </row>
    <row r="81" spans="12:13" ht="12.75" customHeight="1" x14ac:dyDescent="0.25">
      <c r="L81" s="62"/>
      <c r="M81" s="58"/>
    </row>
  </sheetData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sqref="A1:XFD1048576"/>
    </sheetView>
  </sheetViews>
  <sheetFormatPr defaultColWidth="11.6328125" defaultRowHeight="12.75" customHeight="1" x14ac:dyDescent="0.25"/>
  <cols>
    <col min="1" max="1" width="10.08984375" style="65" customWidth="1"/>
    <col min="2" max="2" width="16.453125" style="65" bestFit="1" customWidth="1"/>
    <col min="3" max="3" width="1.453125" style="65" bestFit="1" customWidth="1"/>
    <col min="4" max="4" width="18.36328125" style="65" bestFit="1" customWidth="1"/>
    <col min="5" max="5" width="1.90625" style="65" customWidth="1"/>
    <col min="6" max="6" width="2.90625" style="65" customWidth="1"/>
    <col min="7" max="7" width="2" style="65" bestFit="1" customWidth="1"/>
    <col min="8" max="8" width="2.90625" style="65" customWidth="1"/>
    <col min="9" max="9" width="1.6328125" style="65" customWidth="1"/>
    <col min="10" max="10" width="7.6328125" style="65" customWidth="1"/>
    <col min="11" max="11" width="4.08984375" style="65" customWidth="1"/>
    <col min="12" max="12" width="1.6328125" style="56" customWidth="1"/>
    <col min="13" max="13" width="8.453125" style="56" bestFit="1" customWidth="1"/>
    <col min="14" max="16384" width="11.6328125" style="65"/>
  </cols>
  <sheetData>
    <row r="1" spans="1:13" s="56" customFormat="1" ht="3" customHeight="1" x14ac:dyDescent="0.25"/>
    <row r="2" spans="1:13" s="56" customFormat="1" ht="12.75" customHeight="1" x14ac:dyDescent="0.25">
      <c r="A2" s="57" t="s">
        <v>2</v>
      </c>
      <c r="B2" s="57"/>
      <c r="C2" s="58" t="s">
        <v>3</v>
      </c>
      <c r="D2" s="59"/>
      <c r="E2" s="60"/>
      <c r="F2" s="60"/>
      <c r="G2" s="60"/>
      <c r="H2" s="61"/>
      <c r="I2" s="58"/>
      <c r="J2" s="62"/>
      <c r="K2" s="62"/>
      <c r="L2" s="62"/>
      <c r="M2" s="58"/>
    </row>
    <row r="3" spans="1:13" s="56" customFormat="1" ht="3" customHeight="1" x14ac:dyDescent="0.25"/>
    <row r="4" spans="1:13" s="56" customFormat="1" ht="12.75" customHeight="1" x14ac:dyDescent="0.25">
      <c r="A4" s="57" t="s">
        <v>4</v>
      </c>
      <c r="B4" s="57"/>
      <c r="C4" s="58" t="s">
        <v>3</v>
      </c>
      <c r="D4" s="59"/>
      <c r="E4" s="60"/>
      <c r="F4" s="60"/>
      <c r="G4" s="60"/>
      <c r="H4" s="61"/>
      <c r="I4" s="58"/>
      <c r="J4" s="62"/>
      <c r="K4" s="62"/>
      <c r="L4" s="62"/>
      <c r="M4" s="58"/>
    </row>
    <row r="5" spans="1:13" s="56" customFormat="1" ht="3" customHeight="1" x14ac:dyDescent="0.25">
      <c r="A5" s="58"/>
      <c r="B5" s="58"/>
      <c r="C5" s="58"/>
      <c r="D5" s="58"/>
      <c r="E5" s="62"/>
      <c r="F5" s="58"/>
      <c r="G5" s="58"/>
      <c r="H5" s="58"/>
      <c r="I5" s="58"/>
      <c r="J5" s="62"/>
      <c r="K5" s="62"/>
      <c r="L5" s="62"/>
      <c r="M5" s="58"/>
    </row>
    <row r="6" spans="1:13" ht="12.75" customHeight="1" x14ac:dyDescent="0.3">
      <c r="A6" s="63" t="s">
        <v>5</v>
      </c>
      <c r="B6" s="63" t="s">
        <v>6</v>
      </c>
      <c r="C6" s="63"/>
      <c r="D6" s="63" t="s">
        <v>7</v>
      </c>
      <c r="E6" s="64"/>
      <c r="F6" s="63" t="s">
        <v>8</v>
      </c>
      <c r="G6" s="63"/>
      <c r="H6" s="63"/>
      <c r="I6" s="63"/>
      <c r="J6" s="63" t="s">
        <v>9</v>
      </c>
      <c r="K6" s="62"/>
      <c r="L6" s="63"/>
      <c r="M6" s="63" t="s">
        <v>1</v>
      </c>
    </row>
    <row r="7" spans="1:13" ht="3" customHeight="1" x14ac:dyDescent="0.25">
      <c r="A7" s="58"/>
      <c r="B7" s="58"/>
      <c r="C7" s="58"/>
      <c r="D7" s="58"/>
      <c r="E7" s="62"/>
      <c r="F7" s="58"/>
      <c r="G7" s="58"/>
      <c r="H7" s="58"/>
      <c r="I7" s="58"/>
      <c r="J7" s="58"/>
      <c r="K7" s="62"/>
      <c r="L7" s="62"/>
      <c r="M7" s="58"/>
    </row>
    <row r="8" spans="1:13" ht="12.75" customHeight="1" x14ac:dyDescent="0.25">
      <c r="A8" s="66">
        <v>42253</v>
      </c>
      <c r="B8" s="58" t="s">
        <v>46</v>
      </c>
      <c r="C8" s="58" t="s">
        <v>11</v>
      </c>
      <c r="D8" s="58" t="s">
        <v>47</v>
      </c>
      <c r="E8" s="62"/>
      <c r="F8" s="67"/>
      <c r="G8" s="58"/>
      <c r="H8" s="67"/>
      <c r="I8" s="58"/>
      <c r="J8" s="68"/>
      <c r="K8" s="62"/>
      <c r="L8" s="62"/>
      <c r="M8" s="68">
        <f>SUM(IF(AND(F8=Uitslagen!F3,H8=Uitslagen!H3),10,0),IF(J8=Uitslagen!J3,5,0))</f>
        <v>0</v>
      </c>
    </row>
    <row r="9" spans="1:13" ht="3" customHeight="1" x14ac:dyDescent="0.25">
      <c r="A9" s="85">
        <v>42260</v>
      </c>
      <c r="B9" s="58" t="s">
        <v>47</v>
      </c>
      <c r="C9" s="58" t="s">
        <v>11</v>
      </c>
      <c r="D9" s="58"/>
      <c r="E9" s="62"/>
      <c r="F9" s="58"/>
      <c r="G9" s="58"/>
      <c r="H9" s="58"/>
      <c r="I9" s="58"/>
      <c r="J9" s="68"/>
      <c r="K9" s="62"/>
      <c r="L9" s="62"/>
      <c r="M9" s="68"/>
    </row>
    <row r="10" spans="1:13" ht="12.75" customHeight="1" x14ac:dyDescent="0.25">
      <c r="A10" s="66">
        <v>42260</v>
      </c>
      <c r="B10" s="58" t="s">
        <v>47</v>
      </c>
      <c r="C10" s="58" t="s">
        <v>11</v>
      </c>
      <c r="D10" s="58" t="s">
        <v>48</v>
      </c>
      <c r="E10" s="62"/>
      <c r="F10" s="67"/>
      <c r="G10" s="58"/>
      <c r="H10" s="67"/>
      <c r="I10" s="58"/>
      <c r="J10" s="68"/>
      <c r="K10" s="62"/>
      <c r="L10" s="62"/>
      <c r="M10" s="68">
        <f>SUM(IF(AND(F10=Uitslagen!F5,H10=Uitslagen!H5),10,0),IF(J10=Uitslagen!J5,5,0))</f>
        <v>0</v>
      </c>
    </row>
    <row r="11" spans="1:13" ht="3" customHeight="1" x14ac:dyDescent="0.25">
      <c r="A11" s="58"/>
      <c r="B11" s="58"/>
      <c r="C11" s="58" t="s">
        <v>11</v>
      </c>
      <c r="D11" s="58"/>
      <c r="E11" s="62"/>
      <c r="F11" s="58"/>
      <c r="G11" s="58"/>
      <c r="H11" s="58"/>
      <c r="I11" s="58"/>
      <c r="J11" s="68"/>
      <c r="K11" s="62"/>
      <c r="L11" s="62"/>
      <c r="M11" s="68"/>
    </row>
    <row r="12" spans="1:13" ht="12.75" customHeight="1" x14ac:dyDescent="0.25">
      <c r="A12" s="66">
        <v>42267</v>
      </c>
      <c r="B12" s="58" t="s">
        <v>49</v>
      </c>
      <c r="C12" s="58" t="s">
        <v>11</v>
      </c>
      <c r="D12" s="58" t="s">
        <v>47</v>
      </c>
      <c r="E12" s="62"/>
      <c r="F12" s="67"/>
      <c r="G12" s="58"/>
      <c r="H12" s="67"/>
      <c r="I12" s="58"/>
      <c r="J12" s="68"/>
      <c r="K12" s="62"/>
      <c r="L12" s="62"/>
      <c r="M12" s="68">
        <f>SUM(IF(AND(F12=Uitslagen!F7,H12=Uitslagen!H7),10,0),IF(J12=Uitslagen!J7,5,0))</f>
        <v>0</v>
      </c>
    </row>
    <row r="13" spans="1:13" ht="3" customHeight="1" x14ac:dyDescent="0.25">
      <c r="A13" s="58"/>
      <c r="B13" s="58"/>
      <c r="C13" s="58" t="s">
        <v>11</v>
      </c>
      <c r="D13" s="58"/>
      <c r="E13" s="62"/>
      <c r="F13" s="58"/>
      <c r="G13" s="58"/>
      <c r="H13" s="58"/>
      <c r="I13" s="58"/>
      <c r="J13" s="68"/>
      <c r="K13" s="62"/>
      <c r="L13" s="62"/>
      <c r="M13" s="68"/>
    </row>
    <row r="14" spans="1:13" ht="12.75" customHeight="1" x14ac:dyDescent="0.25">
      <c r="A14" s="66">
        <v>42274</v>
      </c>
      <c r="B14" s="58" t="s">
        <v>47</v>
      </c>
      <c r="C14" s="58" t="s">
        <v>11</v>
      </c>
      <c r="D14" s="58" t="s">
        <v>17</v>
      </c>
      <c r="E14" s="62"/>
      <c r="F14" s="67"/>
      <c r="G14" s="58"/>
      <c r="H14" s="67"/>
      <c r="I14" s="58"/>
      <c r="J14" s="68"/>
      <c r="K14" s="62"/>
      <c r="L14" s="62"/>
      <c r="M14" s="68">
        <f>SUM(IF(AND(F14=Uitslagen!F9,H14=Uitslagen!H9),10,0),IF(J14=Uitslagen!J9,5,0))</f>
        <v>0</v>
      </c>
    </row>
    <row r="15" spans="1:13" ht="3" customHeight="1" x14ac:dyDescent="0.25">
      <c r="A15" s="58"/>
      <c r="B15" s="58"/>
      <c r="C15" s="58" t="s">
        <v>11</v>
      </c>
      <c r="D15" s="58"/>
      <c r="E15" s="62"/>
      <c r="F15" s="58"/>
      <c r="G15" s="58"/>
      <c r="H15" s="58"/>
      <c r="I15" s="58"/>
      <c r="J15" s="68"/>
      <c r="K15" s="62"/>
      <c r="L15" s="62"/>
      <c r="M15" s="68"/>
    </row>
    <row r="16" spans="1:13" ht="12.75" customHeight="1" x14ac:dyDescent="0.25">
      <c r="A16" s="66">
        <v>42281</v>
      </c>
      <c r="B16" s="58" t="s">
        <v>50</v>
      </c>
      <c r="C16" s="58" t="s">
        <v>11</v>
      </c>
      <c r="D16" s="58" t="s">
        <v>47</v>
      </c>
      <c r="E16" s="62"/>
      <c r="F16" s="67"/>
      <c r="G16" s="58"/>
      <c r="H16" s="67"/>
      <c r="I16" s="58"/>
      <c r="J16" s="68"/>
      <c r="K16" s="62"/>
      <c r="L16" s="62"/>
      <c r="M16" s="68">
        <f>SUM(IF(AND(F16=Uitslagen!F11,H16=Uitslagen!H11),10,0),IF(J16=Uitslagen!J11,5,0))</f>
        <v>0</v>
      </c>
    </row>
    <row r="17" spans="1:13" ht="3" customHeight="1" x14ac:dyDescent="0.25">
      <c r="A17" s="58"/>
      <c r="B17" s="58"/>
      <c r="C17" s="58" t="s">
        <v>11</v>
      </c>
      <c r="D17" s="58"/>
      <c r="E17" s="62"/>
      <c r="F17" s="58"/>
      <c r="G17" s="58"/>
      <c r="H17" s="58"/>
      <c r="I17" s="58"/>
      <c r="J17" s="68"/>
      <c r="K17" s="62"/>
      <c r="L17" s="62"/>
      <c r="M17" s="68"/>
    </row>
    <row r="18" spans="1:13" ht="12.75" customHeight="1" x14ac:dyDescent="0.25">
      <c r="A18" s="66">
        <v>42288</v>
      </c>
      <c r="B18" s="58" t="s">
        <v>51</v>
      </c>
      <c r="C18" s="58" t="s">
        <v>11</v>
      </c>
      <c r="D18" s="58" t="s">
        <v>52</v>
      </c>
      <c r="E18" s="62"/>
      <c r="F18" s="67"/>
      <c r="G18" s="58"/>
      <c r="H18" s="67"/>
      <c r="I18" s="58"/>
      <c r="J18" s="68"/>
      <c r="K18" s="62"/>
      <c r="L18" s="62"/>
      <c r="M18" s="68">
        <f>SUM(IF(AND(F18=Uitslagen!F13,H18=Uitslagen!H13),10,0),IF(J18=Uitslagen!J13,5,0))</f>
        <v>0</v>
      </c>
    </row>
    <row r="19" spans="1:13" ht="3" customHeight="1" x14ac:dyDescent="0.25">
      <c r="A19" s="58"/>
      <c r="B19" s="58"/>
      <c r="C19" s="58" t="s">
        <v>11</v>
      </c>
      <c r="D19" s="58"/>
      <c r="E19" s="62"/>
      <c r="F19" s="58"/>
      <c r="G19" s="58"/>
      <c r="H19" s="58"/>
      <c r="I19" s="58"/>
      <c r="J19" s="68"/>
      <c r="K19" s="62"/>
      <c r="L19" s="62"/>
      <c r="M19" s="68"/>
    </row>
    <row r="20" spans="1:13" ht="12.75" customHeight="1" x14ac:dyDescent="0.25">
      <c r="A20" s="66">
        <v>42295</v>
      </c>
      <c r="B20" s="58" t="s">
        <v>47</v>
      </c>
      <c r="C20" s="58" t="s">
        <v>11</v>
      </c>
      <c r="D20" s="58" t="s">
        <v>53</v>
      </c>
      <c r="E20" s="62"/>
      <c r="F20" s="67"/>
      <c r="G20" s="58"/>
      <c r="H20" s="67"/>
      <c r="I20" s="58"/>
      <c r="J20" s="68"/>
      <c r="K20" s="62"/>
      <c r="L20" s="62"/>
      <c r="M20" s="68">
        <f>SUM(IF(AND(F20=Uitslagen!F15,H20=Uitslagen!H15),10,0),IF(J20=Uitslagen!J15,5,0))</f>
        <v>0</v>
      </c>
    </row>
    <row r="21" spans="1:13" ht="3" customHeight="1" x14ac:dyDescent="0.25">
      <c r="A21" s="58"/>
      <c r="B21" s="58"/>
      <c r="C21" s="58" t="s">
        <v>11</v>
      </c>
      <c r="D21" s="58"/>
      <c r="E21" s="62"/>
      <c r="F21" s="58"/>
      <c r="G21" s="58"/>
      <c r="H21" s="58"/>
      <c r="I21" s="58"/>
      <c r="J21" s="68"/>
      <c r="K21" s="62"/>
      <c r="L21" s="62"/>
      <c r="M21" s="68"/>
    </row>
    <row r="22" spans="1:13" ht="12.75" customHeight="1" x14ac:dyDescent="0.25">
      <c r="A22" s="66">
        <v>42309</v>
      </c>
      <c r="B22" s="58" t="s">
        <v>54</v>
      </c>
      <c r="C22" s="58" t="s">
        <v>11</v>
      </c>
      <c r="D22" s="58" t="s">
        <v>47</v>
      </c>
      <c r="E22" s="62"/>
      <c r="F22" s="67"/>
      <c r="G22" s="58"/>
      <c r="H22" s="67"/>
      <c r="I22" s="58"/>
      <c r="J22" s="68"/>
      <c r="K22" s="62"/>
      <c r="L22" s="62"/>
      <c r="M22" s="68">
        <f>SUM(IF(AND(F22=Uitslagen!F17,H22=Uitslagen!H17),10,0),IF(J22=Uitslagen!J17,5,0))</f>
        <v>0</v>
      </c>
    </row>
    <row r="23" spans="1:13" ht="3" customHeight="1" x14ac:dyDescent="0.25">
      <c r="A23" s="58"/>
      <c r="B23" s="58"/>
      <c r="C23" s="58" t="s">
        <v>11</v>
      </c>
      <c r="D23" s="58"/>
      <c r="E23" s="62"/>
      <c r="F23" s="58"/>
      <c r="G23" s="58"/>
      <c r="H23" s="58"/>
      <c r="I23" s="58"/>
      <c r="J23" s="68"/>
      <c r="K23" s="62"/>
      <c r="L23" s="62"/>
      <c r="M23" s="68"/>
    </row>
    <row r="24" spans="1:13" ht="12.75" customHeight="1" x14ac:dyDescent="0.25">
      <c r="A24" s="66">
        <v>42316</v>
      </c>
      <c r="B24" s="58" t="s">
        <v>47</v>
      </c>
      <c r="C24" s="58" t="s">
        <v>11</v>
      </c>
      <c r="D24" s="58" t="s">
        <v>55</v>
      </c>
      <c r="E24" s="62"/>
      <c r="F24" s="67"/>
      <c r="G24" s="58"/>
      <c r="H24" s="67"/>
      <c r="I24" s="58"/>
      <c r="J24" s="68"/>
      <c r="K24" s="62"/>
      <c r="L24" s="62"/>
      <c r="M24" s="68">
        <f>SUM(IF(AND(F24=Uitslagen!F19,H24=Uitslagen!H19),10,0),IF(J24=Uitslagen!J19,5,0))</f>
        <v>0</v>
      </c>
    </row>
    <row r="25" spans="1:13" ht="3" customHeight="1" x14ac:dyDescent="0.25">
      <c r="A25" s="58"/>
      <c r="B25" s="58"/>
      <c r="C25" s="58" t="s">
        <v>11</v>
      </c>
      <c r="D25" s="58"/>
      <c r="E25" s="62"/>
      <c r="F25" s="58"/>
      <c r="G25" s="58"/>
      <c r="H25" s="58"/>
      <c r="I25" s="58"/>
      <c r="J25" s="68"/>
      <c r="K25" s="62"/>
      <c r="L25" s="62"/>
      <c r="M25" s="68"/>
    </row>
    <row r="26" spans="1:13" ht="12.75" customHeight="1" x14ac:dyDescent="0.25">
      <c r="A26" s="66">
        <v>42323</v>
      </c>
      <c r="B26" s="58" t="s">
        <v>14</v>
      </c>
      <c r="C26" s="58" t="s">
        <v>11</v>
      </c>
      <c r="D26" s="58" t="s">
        <v>47</v>
      </c>
      <c r="E26" s="62"/>
      <c r="F26" s="67"/>
      <c r="G26" s="58"/>
      <c r="H26" s="67"/>
      <c r="I26" s="58"/>
      <c r="J26" s="68"/>
      <c r="K26" s="62"/>
      <c r="L26" s="62"/>
      <c r="M26" s="68">
        <f>SUM(IF(AND(F26=Uitslagen!F21,H26=Uitslagen!H21),10,0),IF(J26=Uitslagen!J21,5,0))</f>
        <v>0</v>
      </c>
    </row>
    <row r="27" spans="1:13" ht="3" customHeight="1" x14ac:dyDescent="0.25">
      <c r="A27" s="58"/>
      <c r="B27" s="58"/>
      <c r="C27" s="58" t="s">
        <v>11</v>
      </c>
      <c r="D27" s="58"/>
      <c r="E27" s="62"/>
      <c r="F27" s="58"/>
      <c r="G27" s="58"/>
      <c r="H27" s="58"/>
      <c r="I27" s="58"/>
      <c r="J27" s="68"/>
      <c r="K27" s="62"/>
      <c r="L27" s="62"/>
      <c r="M27" s="68"/>
    </row>
    <row r="28" spans="1:13" ht="12.75" customHeight="1" x14ac:dyDescent="0.25">
      <c r="A28" s="66">
        <v>42337</v>
      </c>
      <c r="B28" s="58" t="s">
        <v>47</v>
      </c>
      <c r="C28" s="58" t="s">
        <v>11</v>
      </c>
      <c r="D28" s="58" t="s">
        <v>15</v>
      </c>
      <c r="E28" s="62"/>
      <c r="F28" s="67"/>
      <c r="G28" s="58"/>
      <c r="H28" s="67"/>
      <c r="I28" s="58"/>
      <c r="J28" s="68"/>
      <c r="K28" s="62"/>
      <c r="L28" s="62"/>
      <c r="M28" s="68">
        <f>SUM(IF(AND(F28=Uitslagen!F23,H28=Uitslagen!H23),10,0),IF(J28=Uitslagen!J23,5,0))</f>
        <v>0</v>
      </c>
    </row>
    <row r="29" spans="1:13" ht="3" customHeight="1" x14ac:dyDescent="0.25">
      <c r="A29" s="58"/>
      <c r="B29" s="58"/>
      <c r="C29" s="58" t="s">
        <v>11</v>
      </c>
      <c r="D29" s="58"/>
      <c r="E29" s="62"/>
      <c r="F29" s="58"/>
      <c r="G29" s="58"/>
      <c r="H29" s="58"/>
      <c r="I29" s="58"/>
      <c r="J29" s="68"/>
      <c r="K29" s="62"/>
      <c r="L29" s="62"/>
      <c r="M29" s="68"/>
    </row>
    <row r="30" spans="1:13" ht="12.75" customHeight="1" x14ac:dyDescent="0.25">
      <c r="A30" s="66">
        <v>42344</v>
      </c>
      <c r="B30" s="58" t="s">
        <v>56</v>
      </c>
      <c r="C30" s="58" t="s">
        <v>11</v>
      </c>
      <c r="D30" s="58" t="s">
        <v>47</v>
      </c>
      <c r="E30" s="62"/>
      <c r="F30" s="67"/>
      <c r="G30" s="58"/>
      <c r="H30" s="67"/>
      <c r="I30" s="58"/>
      <c r="J30" s="68"/>
      <c r="K30" s="62"/>
      <c r="L30" s="62"/>
      <c r="M30" s="68">
        <f>SUM(IF(AND(F30=Uitslagen!F25,H30=Uitslagen!H25),10,0),IF(J30=Uitslagen!J25,5,0))</f>
        <v>0</v>
      </c>
    </row>
    <row r="31" spans="1:13" ht="3" customHeight="1" x14ac:dyDescent="0.25">
      <c r="A31" s="58"/>
      <c r="B31" s="58"/>
      <c r="C31" s="58" t="s">
        <v>11</v>
      </c>
      <c r="D31" s="58"/>
      <c r="E31" s="62"/>
      <c r="F31" s="58"/>
      <c r="G31" s="58"/>
      <c r="H31" s="58"/>
      <c r="I31" s="58"/>
      <c r="J31" s="68"/>
      <c r="K31" s="62"/>
      <c r="L31" s="62"/>
      <c r="M31" s="68"/>
    </row>
    <row r="32" spans="1:13" ht="12.75" customHeight="1" x14ac:dyDescent="0.25">
      <c r="A32" s="66">
        <v>42351</v>
      </c>
      <c r="B32" s="58" t="s">
        <v>47</v>
      </c>
      <c r="C32" s="58" t="s">
        <v>11</v>
      </c>
      <c r="D32" s="58" t="s">
        <v>16</v>
      </c>
      <c r="E32" s="62"/>
      <c r="F32" s="67"/>
      <c r="G32" s="58"/>
      <c r="H32" s="67"/>
      <c r="I32" s="58"/>
      <c r="J32" s="68"/>
      <c r="K32" s="62"/>
      <c r="L32" s="62"/>
      <c r="M32" s="68">
        <f>SUM(IF(AND(F32=Uitslagen!F27,H32=Uitslagen!H27),10,0),IF(J32=Uitslagen!J27,5,0))</f>
        <v>0</v>
      </c>
    </row>
    <row r="33" spans="1:13" ht="3" customHeight="1" x14ac:dyDescent="0.25">
      <c r="A33" s="58"/>
      <c r="B33" s="58"/>
      <c r="C33" s="58" t="s">
        <v>11</v>
      </c>
      <c r="D33" s="58"/>
      <c r="E33" s="62"/>
      <c r="F33" s="58"/>
      <c r="G33" s="58"/>
      <c r="H33" s="58"/>
      <c r="I33" s="58"/>
      <c r="J33" s="68"/>
      <c r="K33" s="62"/>
      <c r="L33" s="62"/>
      <c r="M33" s="68"/>
    </row>
    <row r="34" spans="1:13" ht="12.75" customHeight="1" x14ac:dyDescent="0.25">
      <c r="A34" s="66">
        <v>42393</v>
      </c>
      <c r="B34" s="58" t="s">
        <v>48</v>
      </c>
      <c r="C34" s="58" t="s">
        <v>11</v>
      </c>
      <c r="D34" s="58" t="s">
        <v>47</v>
      </c>
      <c r="E34" s="62"/>
      <c r="F34" s="67"/>
      <c r="G34" s="58"/>
      <c r="H34" s="67"/>
      <c r="I34" s="58"/>
      <c r="J34" s="68"/>
      <c r="K34" s="62"/>
      <c r="L34" s="62"/>
      <c r="M34" s="68">
        <f>SUM(IF(AND(F34=Uitslagen!F29,H34=Uitslagen!H29),10,0),IF(J34=Uitslagen!J29,5,0))</f>
        <v>0</v>
      </c>
    </row>
    <row r="35" spans="1:13" ht="3" customHeight="1" x14ac:dyDescent="0.25">
      <c r="A35" s="58"/>
      <c r="B35" s="58"/>
      <c r="C35" s="58" t="s">
        <v>11</v>
      </c>
      <c r="D35" s="58"/>
      <c r="E35" s="62"/>
      <c r="F35" s="58"/>
      <c r="G35" s="58"/>
      <c r="H35" s="58"/>
      <c r="I35" s="58"/>
      <c r="J35" s="68"/>
      <c r="K35" s="62"/>
      <c r="L35" s="62"/>
      <c r="M35" s="68"/>
    </row>
    <row r="36" spans="1:13" ht="12.75" customHeight="1" x14ac:dyDescent="0.25">
      <c r="A36" s="66">
        <v>42400</v>
      </c>
      <c r="B36" s="58" t="s">
        <v>47</v>
      </c>
      <c r="C36" s="58" t="s">
        <v>11</v>
      </c>
      <c r="D36" s="58" t="s">
        <v>49</v>
      </c>
      <c r="E36" s="62"/>
      <c r="F36" s="67"/>
      <c r="G36" s="58"/>
      <c r="H36" s="67"/>
      <c r="I36" s="58"/>
      <c r="J36" s="68"/>
      <c r="K36" s="62"/>
      <c r="L36" s="62"/>
      <c r="M36" s="68">
        <f>SUM(IF(AND(F36=Uitslagen!F31,H36=Uitslagen!H31),10,0),IF(J36=Uitslagen!J31,5,0))</f>
        <v>0</v>
      </c>
    </row>
    <row r="37" spans="1:13" ht="3" customHeight="1" x14ac:dyDescent="0.25">
      <c r="A37" s="58"/>
      <c r="B37" s="58"/>
      <c r="C37" s="58" t="s">
        <v>11</v>
      </c>
      <c r="D37" s="58"/>
      <c r="E37" s="62"/>
      <c r="F37" s="58"/>
      <c r="G37" s="58"/>
      <c r="H37" s="58"/>
      <c r="I37" s="58"/>
      <c r="J37" s="68"/>
      <c r="K37" s="62"/>
      <c r="L37" s="62"/>
      <c r="M37" s="68"/>
    </row>
    <row r="38" spans="1:13" ht="12.75" customHeight="1" x14ac:dyDescent="0.25">
      <c r="A38" s="66">
        <v>42414</v>
      </c>
      <c r="B38" s="58" t="s">
        <v>17</v>
      </c>
      <c r="C38" s="58" t="s">
        <v>11</v>
      </c>
      <c r="D38" s="58" t="s">
        <v>47</v>
      </c>
      <c r="E38" s="62"/>
      <c r="F38" s="67"/>
      <c r="G38" s="58"/>
      <c r="H38" s="67"/>
      <c r="I38" s="58"/>
      <c r="J38" s="68"/>
      <c r="K38" s="62"/>
      <c r="L38" s="62"/>
      <c r="M38" s="68">
        <f>SUM(IF(AND(F38=Uitslagen!F33,H38=Uitslagen!H33),10,0),IF(J38=Uitslagen!J33,5,0))</f>
        <v>15</v>
      </c>
    </row>
    <row r="39" spans="1:13" ht="3" customHeight="1" x14ac:dyDescent="0.25">
      <c r="A39" s="58"/>
      <c r="B39" s="58"/>
      <c r="C39" s="58" t="s">
        <v>11</v>
      </c>
      <c r="D39" s="58"/>
      <c r="E39" s="62"/>
      <c r="F39" s="58"/>
      <c r="G39" s="58"/>
      <c r="H39" s="58"/>
      <c r="I39" s="58"/>
      <c r="J39" s="68"/>
      <c r="K39" s="62"/>
      <c r="L39" s="62"/>
      <c r="M39" s="68"/>
    </row>
    <row r="40" spans="1:13" ht="12.75" customHeight="1" x14ac:dyDescent="0.25">
      <c r="A40" s="66">
        <v>42421</v>
      </c>
      <c r="B40" s="58" t="s">
        <v>47</v>
      </c>
      <c r="C40" s="58" t="s">
        <v>11</v>
      </c>
      <c r="D40" s="58" t="s">
        <v>50</v>
      </c>
      <c r="E40" s="62"/>
      <c r="F40" s="67"/>
      <c r="G40" s="58"/>
      <c r="H40" s="67"/>
      <c r="I40" s="58"/>
      <c r="J40" s="68"/>
      <c r="K40" s="62"/>
      <c r="L40" s="62"/>
      <c r="M40" s="68">
        <f>SUM(IF(AND(F40=Uitslagen!F35,H40=Uitslagen!H35),10,0),IF(J40=Uitslagen!J35,5,0))</f>
        <v>0</v>
      </c>
    </row>
    <row r="41" spans="1:13" ht="3" customHeight="1" x14ac:dyDescent="0.25">
      <c r="A41" s="58"/>
      <c r="B41" s="58"/>
      <c r="C41" s="58" t="s">
        <v>11</v>
      </c>
      <c r="D41" s="58"/>
      <c r="E41" s="62"/>
      <c r="F41" s="58"/>
      <c r="G41" s="58"/>
      <c r="H41" s="58"/>
      <c r="I41" s="58"/>
      <c r="J41" s="68"/>
      <c r="K41" s="62"/>
      <c r="L41" s="62"/>
      <c r="M41" s="68"/>
    </row>
    <row r="42" spans="1:13" ht="12.75" customHeight="1" x14ac:dyDescent="0.25">
      <c r="A42" s="66">
        <v>42435</v>
      </c>
      <c r="B42" s="58" t="s">
        <v>52</v>
      </c>
      <c r="C42" s="58" t="s">
        <v>11</v>
      </c>
      <c r="D42" s="58" t="s">
        <v>47</v>
      </c>
      <c r="E42" s="62"/>
      <c r="F42" s="67"/>
      <c r="G42" s="58"/>
      <c r="H42" s="67"/>
      <c r="I42" s="58"/>
      <c r="J42" s="68"/>
      <c r="K42" s="62"/>
      <c r="L42" s="62"/>
      <c r="M42" s="68">
        <f>SUM(IF(AND(F42=Uitslagen!F37,H42=Uitslagen!H37),10,0),IF(J42=Uitslagen!J37,5,0))</f>
        <v>0</v>
      </c>
    </row>
    <row r="43" spans="1:13" ht="3" customHeight="1" x14ac:dyDescent="0.25">
      <c r="A43" s="58"/>
      <c r="B43" s="58"/>
      <c r="C43" s="58" t="s">
        <v>11</v>
      </c>
      <c r="D43" s="58"/>
      <c r="E43" s="62"/>
      <c r="F43" s="58"/>
      <c r="G43" s="58"/>
      <c r="H43" s="58"/>
      <c r="I43" s="58"/>
      <c r="J43" s="68"/>
      <c r="K43" s="62"/>
      <c r="L43" s="62"/>
      <c r="M43" s="68"/>
    </row>
    <row r="44" spans="1:13" ht="12.75" customHeight="1" x14ac:dyDescent="0.25">
      <c r="A44" s="66">
        <v>42442</v>
      </c>
      <c r="B44" s="58" t="s">
        <v>53</v>
      </c>
      <c r="C44" s="58" t="s">
        <v>11</v>
      </c>
      <c r="D44" s="58" t="s">
        <v>47</v>
      </c>
      <c r="E44" s="62"/>
      <c r="F44" s="67"/>
      <c r="G44" s="58"/>
      <c r="H44" s="67"/>
      <c r="I44" s="58"/>
      <c r="J44" s="68"/>
      <c r="K44" s="62"/>
      <c r="L44" s="62"/>
      <c r="M44" s="68">
        <f>SUM(IF(AND(F44=Uitslagen!F39,H44=Uitslagen!H39),10,0),IF(J44=Uitslagen!J39,5,0))</f>
        <v>15</v>
      </c>
    </row>
    <row r="45" spans="1:13" ht="3" customHeight="1" x14ac:dyDescent="0.25">
      <c r="A45" s="58"/>
      <c r="B45" s="58"/>
      <c r="C45" s="58" t="s">
        <v>11</v>
      </c>
      <c r="D45" s="58"/>
      <c r="E45" s="62"/>
      <c r="F45" s="58"/>
      <c r="G45" s="58"/>
      <c r="H45" s="58"/>
      <c r="I45" s="58"/>
      <c r="J45" s="68"/>
      <c r="K45" s="62"/>
      <c r="L45" s="62"/>
      <c r="M45" s="68"/>
    </row>
    <row r="46" spans="1:13" ht="12.75" customHeight="1" x14ac:dyDescent="0.25">
      <c r="A46" s="66">
        <v>42449</v>
      </c>
      <c r="B46" s="58" t="s">
        <v>47</v>
      </c>
      <c r="C46" s="58" t="s">
        <v>11</v>
      </c>
      <c r="D46" s="58" t="s">
        <v>54</v>
      </c>
      <c r="E46" s="62"/>
      <c r="F46" s="67"/>
      <c r="G46" s="58"/>
      <c r="H46" s="67"/>
      <c r="I46" s="58"/>
      <c r="J46" s="68"/>
      <c r="K46" s="62"/>
      <c r="L46" s="62"/>
      <c r="M46" s="68">
        <f>SUM(IF(AND(F46=Uitslagen!F41,H46=Uitslagen!H41),10,0),IF(J46=Uitslagen!J41,5,0))</f>
        <v>15</v>
      </c>
    </row>
    <row r="47" spans="1:13" ht="3" customHeight="1" x14ac:dyDescent="0.25">
      <c r="A47" s="58"/>
      <c r="B47" s="58"/>
      <c r="C47" s="58" t="s">
        <v>11</v>
      </c>
      <c r="D47" s="58"/>
      <c r="E47" s="62"/>
      <c r="F47" s="58"/>
      <c r="G47" s="58"/>
      <c r="H47" s="58"/>
      <c r="I47" s="58"/>
      <c r="J47" s="68"/>
      <c r="K47" s="62"/>
      <c r="L47" s="62"/>
      <c r="M47" s="68"/>
    </row>
    <row r="48" spans="1:13" ht="12.75" customHeight="1" x14ac:dyDescent="0.25">
      <c r="A48" s="66">
        <v>42463</v>
      </c>
      <c r="B48" s="58" t="s">
        <v>55</v>
      </c>
      <c r="C48" s="58" t="s">
        <v>11</v>
      </c>
      <c r="D48" s="58" t="s">
        <v>47</v>
      </c>
      <c r="E48" s="62"/>
      <c r="F48" s="67"/>
      <c r="G48" s="58"/>
      <c r="H48" s="67"/>
      <c r="I48" s="58"/>
      <c r="J48" s="68"/>
      <c r="K48" s="62"/>
      <c r="L48" s="62"/>
      <c r="M48" s="68">
        <f>SUM(IF(AND(F48=Uitslagen!F43,H48=Uitslagen!H43),10,0),IF(J48=Uitslagen!J43,5,0))</f>
        <v>15</v>
      </c>
    </row>
    <row r="49" spans="1:13" ht="3" customHeight="1" x14ac:dyDescent="0.25">
      <c r="A49" s="58"/>
      <c r="B49" s="58"/>
      <c r="C49" s="58" t="s">
        <v>11</v>
      </c>
      <c r="D49" s="58"/>
      <c r="E49" s="62"/>
      <c r="F49" s="58"/>
      <c r="G49" s="58"/>
      <c r="H49" s="58"/>
      <c r="I49" s="58"/>
      <c r="J49" s="68"/>
      <c r="K49" s="62"/>
      <c r="L49" s="62"/>
      <c r="M49" s="68"/>
    </row>
    <row r="50" spans="1:13" ht="12.75" customHeight="1" x14ac:dyDescent="0.25">
      <c r="A50" s="66">
        <v>42470</v>
      </c>
      <c r="B50" s="58" t="s">
        <v>47</v>
      </c>
      <c r="C50" s="58" t="s">
        <v>11</v>
      </c>
      <c r="D50" s="58" t="s">
        <v>14</v>
      </c>
      <c r="E50" s="62"/>
      <c r="F50" s="67"/>
      <c r="G50" s="58"/>
      <c r="H50" s="67"/>
      <c r="I50" s="58"/>
      <c r="J50" s="68"/>
      <c r="K50" s="62"/>
      <c r="L50" s="62"/>
      <c r="M50" s="68">
        <f>SUM(IF(AND(F50=Uitslagen!F45,H50=Uitslagen!H45),10,0),IF(J50=Uitslagen!J45,5,0))</f>
        <v>15</v>
      </c>
    </row>
    <row r="51" spans="1:13" s="56" customFormat="1" ht="3" customHeight="1" x14ac:dyDescent="0.25">
      <c r="A51" s="58"/>
      <c r="B51" s="58"/>
      <c r="C51" s="58" t="s">
        <v>11</v>
      </c>
      <c r="D51" s="58"/>
      <c r="E51" s="62"/>
      <c r="F51" s="58"/>
      <c r="G51" s="58"/>
      <c r="H51" s="58"/>
      <c r="I51" s="58"/>
      <c r="J51" s="62"/>
      <c r="K51" s="62"/>
      <c r="L51" s="62"/>
      <c r="M51" s="68"/>
    </row>
    <row r="52" spans="1:13" ht="12.75" customHeight="1" x14ac:dyDescent="0.25">
      <c r="A52" s="66">
        <v>42484</v>
      </c>
      <c r="B52" s="58" t="s">
        <v>16</v>
      </c>
      <c r="C52" s="58" t="s">
        <v>11</v>
      </c>
      <c r="D52" s="58" t="s">
        <v>47</v>
      </c>
      <c r="E52" s="62"/>
      <c r="F52" s="67"/>
      <c r="G52" s="58"/>
      <c r="H52" s="67"/>
      <c r="I52" s="58"/>
      <c r="J52" s="68"/>
      <c r="K52" s="62"/>
      <c r="L52" s="62"/>
      <c r="M52" s="68">
        <f>SUM(IF(AND(F52=Uitslagen!F47,H52=Uitslagen!H47),10,0),IF(J52=Uitslagen!J47,5,0))</f>
        <v>15</v>
      </c>
    </row>
    <row r="53" spans="1:13" ht="3" customHeight="1" x14ac:dyDescent="0.25">
      <c r="A53" s="58"/>
      <c r="B53" s="58"/>
      <c r="C53" s="58" t="s">
        <v>11</v>
      </c>
      <c r="D53" s="58"/>
      <c r="E53" s="62"/>
      <c r="F53" s="58"/>
      <c r="G53" s="58"/>
      <c r="H53" s="58"/>
      <c r="I53" s="58"/>
      <c r="J53" s="68"/>
      <c r="K53" s="62"/>
      <c r="L53" s="62"/>
      <c r="M53" s="68"/>
    </row>
    <row r="54" spans="1:13" ht="12.75" customHeight="1" x14ac:dyDescent="0.25">
      <c r="A54" s="66">
        <v>42491</v>
      </c>
      <c r="B54" s="58" t="s">
        <v>47</v>
      </c>
      <c r="C54" s="58" t="s">
        <v>11</v>
      </c>
      <c r="D54" s="58" t="s">
        <v>46</v>
      </c>
      <c r="E54" s="62"/>
      <c r="F54" s="67"/>
      <c r="G54" s="58"/>
      <c r="H54" s="67"/>
      <c r="I54" s="58"/>
      <c r="J54" s="68"/>
      <c r="K54" s="62"/>
      <c r="L54" s="62"/>
      <c r="M54" s="68">
        <f>SUM(IF(AND(F54=Uitslagen!F49,H54=Uitslagen!H49),10,0),IF(J54=Uitslagen!J49,5,0))</f>
        <v>15</v>
      </c>
    </row>
    <row r="55" spans="1:13" ht="3" customHeight="1" x14ac:dyDescent="0.25">
      <c r="A55" s="58"/>
      <c r="B55" s="58"/>
      <c r="C55" s="58" t="s">
        <v>11</v>
      </c>
      <c r="D55" s="58" t="s">
        <v>56</v>
      </c>
      <c r="E55" s="62"/>
      <c r="F55" s="58"/>
      <c r="G55" s="58"/>
      <c r="H55" s="58"/>
      <c r="I55" s="58"/>
      <c r="J55" s="68"/>
      <c r="K55" s="62"/>
      <c r="L55" s="62"/>
      <c r="M55" s="68"/>
    </row>
    <row r="56" spans="1:13" ht="12.75" customHeight="1" x14ac:dyDescent="0.25">
      <c r="A56" s="66">
        <v>42498</v>
      </c>
      <c r="B56" s="58" t="s">
        <v>47</v>
      </c>
      <c r="C56" s="58" t="s">
        <v>11</v>
      </c>
      <c r="D56" s="58" t="s">
        <v>56</v>
      </c>
      <c r="E56" s="62"/>
      <c r="F56" s="67"/>
      <c r="G56" s="58"/>
      <c r="H56" s="67"/>
      <c r="I56" s="58"/>
      <c r="J56" s="68"/>
      <c r="K56" s="62"/>
      <c r="L56" s="62"/>
      <c r="M56" s="68">
        <f>SUM(IF(AND(F56=Uitslagen!F51,H56=Uitslagen!H51),10,0),IF(J56=Uitslagen!J51,5,0))</f>
        <v>15</v>
      </c>
    </row>
    <row r="57" spans="1:13" ht="3" customHeight="1" x14ac:dyDescent="0.25">
      <c r="A57" s="58"/>
      <c r="B57" s="58"/>
      <c r="C57" s="58" t="s">
        <v>11</v>
      </c>
      <c r="D57" s="58"/>
      <c r="E57" s="62"/>
      <c r="F57" s="58"/>
      <c r="G57" s="58"/>
      <c r="H57" s="58"/>
      <c r="I57" s="58"/>
      <c r="J57" s="68"/>
      <c r="K57" s="62"/>
      <c r="L57" s="62"/>
      <c r="M57" s="68"/>
    </row>
    <row r="58" spans="1:13" ht="12.75" customHeight="1" x14ac:dyDescent="0.25">
      <c r="A58" s="66">
        <v>42506</v>
      </c>
      <c r="B58" s="58" t="s">
        <v>15</v>
      </c>
      <c r="C58" s="58" t="s">
        <v>11</v>
      </c>
      <c r="D58" s="58" t="s">
        <v>47</v>
      </c>
      <c r="E58" s="62"/>
      <c r="F58" s="67"/>
      <c r="G58" s="58"/>
      <c r="H58" s="67"/>
      <c r="I58" s="58"/>
      <c r="J58" s="68"/>
      <c r="K58" s="62"/>
      <c r="L58" s="62"/>
      <c r="M58" s="68">
        <f>SUM(IF(AND(F58=Uitslagen!F53,H58=Uitslagen!H53),10,0),IF(J58=Uitslagen!J53,5,0))</f>
        <v>15</v>
      </c>
    </row>
    <row r="59" spans="1:13" s="56" customFormat="1" ht="12.75" customHeight="1" x14ac:dyDescent="0.3">
      <c r="A59" s="66"/>
      <c r="B59" s="57"/>
      <c r="C59" s="58"/>
      <c r="D59" s="57"/>
      <c r="E59" s="62"/>
      <c r="F59" s="69"/>
      <c r="G59" s="69"/>
      <c r="H59" s="69"/>
      <c r="I59" s="69"/>
      <c r="J59" s="69"/>
      <c r="K59" s="57"/>
      <c r="L59" s="57"/>
      <c r="M59" s="70">
        <f>SUM(M8:M50)</f>
        <v>75</v>
      </c>
    </row>
    <row r="60" spans="1:13" s="56" customFormat="1" ht="3" customHeight="1" x14ac:dyDescent="0.25">
      <c r="A60" s="66"/>
      <c r="B60" s="57"/>
      <c r="C60" s="58"/>
      <c r="D60" s="57"/>
      <c r="E60" s="62"/>
      <c r="F60" s="58"/>
      <c r="G60" s="58"/>
      <c r="H60" s="58"/>
      <c r="I60" s="58"/>
      <c r="J60" s="62"/>
      <c r="K60" s="62"/>
      <c r="L60" s="62"/>
      <c r="M60" s="58"/>
    </row>
    <row r="61" spans="1:13" ht="12.75" customHeight="1" x14ac:dyDescent="0.25">
      <c r="A61" s="71" t="s">
        <v>40</v>
      </c>
      <c r="B61" s="71"/>
      <c r="C61" s="71"/>
      <c r="D61" s="71"/>
      <c r="E61" s="71"/>
      <c r="F61" s="71"/>
      <c r="G61" s="58"/>
      <c r="H61" s="59"/>
      <c r="I61" s="60"/>
      <c r="J61" s="60"/>
      <c r="K61" s="61"/>
      <c r="L61" s="57"/>
      <c r="M61" s="68">
        <f>IF(H61=Uitslagen!H55,25,0)</f>
        <v>0</v>
      </c>
    </row>
    <row r="62" spans="1:13" ht="3" customHeight="1" x14ac:dyDescent="0.25">
      <c r="A62" s="71"/>
      <c r="B62" s="71"/>
      <c r="C62" s="71"/>
      <c r="D62" s="71"/>
      <c r="E62" s="71"/>
      <c r="F62" s="71"/>
      <c r="G62" s="58"/>
      <c r="H62" s="62"/>
      <c r="I62" s="62"/>
      <c r="J62" s="62"/>
      <c r="K62" s="62"/>
      <c r="L62" s="62"/>
      <c r="M62" s="68"/>
    </row>
    <row r="63" spans="1:13" ht="12.75" customHeight="1" x14ac:dyDescent="0.25">
      <c r="A63" s="71" t="s">
        <v>37</v>
      </c>
      <c r="B63" s="71"/>
      <c r="C63" s="71"/>
      <c r="D63" s="71"/>
      <c r="E63" s="71"/>
      <c r="F63" s="71"/>
      <c r="G63" s="58"/>
      <c r="H63" s="59"/>
      <c r="I63" s="60"/>
      <c r="J63" s="60"/>
      <c r="K63" s="61"/>
      <c r="L63" s="62"/>
      <c r="M63" s="68">
        <f>IF(H63=Uitslagen!H57,15,0)</f>
        <v>0</v>
      </c>
    </row>
    <row r="64" spans="1:13" ht="3" customHeight="1" x14ac:dyDescent="0.25">
      <c r="A64" s="71"/>
      <c r="B64" s="71"/>
      <c r="C64" s="71"/>
      <c r="D64" s="71"/>
      <c r="E64" s="71"/>
      <c r="F64" s="71"/>
      <c r="G64" s="58"/>
      <c r="H64" s="62"/>
      <c r="I64" s="62"/>
      <c r="J64" s="62"/>
      <c r="K64" s="62"/>
      <c r="L64" s="62"/>
      <c r="M64" s="68"/>
    </row>
    <row r="65" spans="1:13" ht="12" customHeight="1" x14ac:dyDescent="0.25">
      <c r="A65" s="71" t="s">
        <v>38</v>
      </c>
      <c r="B65" s="71"/>
      <c r="C65" s="71"/>
      <c r="D65" s="71"/>
      <c r="E65" s="71"/>
      <c r="F65" s="71"/>
      <c r="G65" s="58"/>
      <c r="H65" s="72"/>
      <c r="I65" s="73"/>
      <c r="J65" s="73"/>
      <c r="K65" s="74"/>
      <c r="L65" s="62"/>
      <c r="M65" s="68">
        <f>IF(H65=Uitslagen!H59,15,0)</f>
        <v>0</v>
      </c>
    </row>
    <row r="66" spans="1:13" ht="3" customHeight="1" x14ac:dyDescent="0.25">
      <c r="A66" s="71"/>
      <c r="B66" s="71"/>
      <c r="C66" s="71"/>
      <c r="D66" s="71"/>
      <c r="E66" s="71"/>
      <c r="F66" s="71"/>
      <c r="G66" s="58"/>
      <c r="H66" s="62"/>
      <c r="I66" s="62"/>
      <c r="J66" s="62"/>
      <c r="K66" s="62"/>
      <c r="L66" s="62"/>
      <c r="M66" s="68"/>
    </row>
    <row r="67" spans="1:13" ht="13.5" customHeight="1" x14ac:dyDescent="0.25">
      <c r="A67" s="71" t="s">
        <v>39</v>
      </c>
      <c r="B67" s="71"/>
      <c r="C67" s="71"/>
      <c r="D67" s="71"/>
      <c r="E67" s="71"/>
      <c r="F67" s="71"/>
      <c r="G67" s="58"/>
      <c r="H67" s="72"/>
      <c r="I67" s="73"/>
      <c r="J67" s="73"/>
      <c r="K67" s="74"/>
      <c r="L67" s="62"/>
      <c r="M67" s="68">
        <f>IF(H67=Uitslagen!H61,15,0)</f>
        <v>0</v>
      </c>
    </row>
    <row r="68" spans="1:13" ht="3" customHeight="1" x14ac:dyDescent="0.25">
      <c r="A68" s="71"/>
      <c r="B68" s="71"/>
      <c r="C68" s="71"/>
      <c r="D68" s="71"/>
      <c r="E68" s="71"/>
      <c r="F68" s="71"/>
      <c r="G68" s="58"/>
      <c r="H68" s="62"/>
      <c r="I68" s="62"/>
      <c r="J68" s="62"/>
      <c r="K68" s="62"/>
      <c r="L68" s="62"/>
      <c r="M68" s="68"/>
    </row>
    <row r="69" spans="1:13" ht="12.75" customHeight="1" x14ac:dyDescent="0.25">
      <c r="A69" s="71" t="s">
        <v>41</v>
      </c>
      <c r="B69" s="71"/>
      <c r="C69" s="71"/>
      <c r="D69" s="71"/>
      <c r="E69" s="71"/>
      <c r="F69" s="71"/>
      <c r="G69" s="58"/>
      <c r="H69" s="75"/>
      <c r="I69" s="76"/>
      <c r="J69" s="76"/>
      <c r="K69" s="77"/>
      <c r="L69" s="62"/>
      <c r="M69" s="68">
        <f>IF(H69=Uitslagen!H63,25,0)</f>
        <v>0</v>
      </c>
    </row>
    <row r="70" spans="1:13" ht="3" customHeight="1" x14ac:dyDescent="0.25">
      <c r="A70" s="71"/>
      <c r="B70" s="71"/>
      <c r="C70" s="71"/>
      <c r="D70" s="71"/>
      <c r="E70" s="71"/>
      <c r="F70" s="71"/>
      <c r="G70" s="58"/>
      <c r="H70" s="62"/>
      <c r="I70" s="62"/>
      <c r="J70" s="62"/>
      <c r="K70" s="62"/>
      <c r="L70" s="62"/>
      <c r="M70" s="68"/>
    </row>
    <row r="71" spans="1:13" ht="12.75" customHeight="1" x14ac:dyDescent="0.25">
      <c r="A71" s="56" t="s">
        <v>44</v>
      </c>
      <c r="G71" s="58"/>
      <c r="H71" s="59"/>
      <c r="I71" s="60"/>
      <c r="J71" s="60"/>
      <c r="K71" s="61"/>
      <c r="L71" s="62"/>
      <c r="M71" s="68">
        <f>IF(H71=Uitslagen!H65,25,IF(H71=Uitslagen!H67,25,0))</f>
        <v>0</v>
      </c>
    </row>
    <row r="72" spans="1:13" ht="3" customHeight="1" x14ac:dyDescent="0.25">
      <c r="A72" s="71"/>
      <c r="B72" s="71"/>
      <c r="C72" s="71"/>
      <c r="D72" s="71"/>
      <c r="E72" s="71"/>
      <c r="F72" s="71"/>
      <c r="G72" s="58"/>
      <c r="H72" s="62"/>
      <c r="I72" s="62"/>
      <c r="J72" s="62"/>
      <c r="K72" s="62"/>
      <c r="L72" s="62"/>
      <c r="M72" s="68"/>
    </row>
    <row r="73" spans="1:13" ht="12.75" customHeight="1" x14ac:dyDescent="0.25">
      <c r="A73" s="56" t="s">
        <v>45</v>
      </c>
      <c r="G73" s="58"/>
      <c r="H73" s="59"/>
      <c r="I73" s="60"/>
      <c r="J73" s="60"/>
      <c r="K73" s="61"/>
      <c r="L73" s="62"/>
      <c r="M73" s="68">
        <f>IF(H73=Uitslagen!H67,25,IF(H73=Uitslagen!H69,25,0))</f>
        <v>0</v>
      </c>
    </row>
    <row r="74" spans="1:13" ht="3" customHeight="1" x14ac:dyDescent="0.25">
      <c r="A74" s="71"/>
      <c r="B74" s="71"/>
      <c r="C74" s="71"/>
      <c r="D74" s="71"/>
      <c r="E74" s="71"/>
      <c r="F74" s="71"/>
      <c r="G74" s="58"/>
      <c r="H74" s="62"/>
      <c r="I74" s="62"/>
      <c r="J74" s="62"/>
      <c r="K74" s="62"/>
      <c r="L74" s="62"/>
      <c r="M74" s="68"/>
    </row>
    <row r="75" spans="1:13" ht="12.75" customHeight="1" x14ac:dyDescent="0.25">
      <c r="A75" s="71" t="s">
        <v>42</v>
      </c>
      <c r="B75" s="71"/>
      <c r="C75" s="71"/>
      <c r="D75" s="71"/>
      <c r="E75" s="71"/>
      <c r="F75" s="71"/>
      <c r="G75" s="58"/>
      <c r="H75" s="59"/>
      <c r="I75" s="60"/>
      <c r="J75" s="60"/>
      <c r="K75" s="61"/>
      <c r="L75" s="62"/>
      <c r="M75" s="68">
        <f>IF(H75=Uitslagen!H69,25,0)</f>
        <v>0</v>
      </c>
    </row>
    <row r="76" spans="1:13" s="56" customFormat="1" ht="3" customHeight="1" x14ac:dyDescent="0.25">
      <c r="A76" s="71"/>
      <c r="B76" s="57"/>
      <c r="C76" s="58"/>
      <c r="D76" s="57"/>
      <c r="E76" s="62"/>
      <c r="F76" s="58"/>
      <c r="G76" s="58"/>
      <c r="H76" s="58"/>
      <c r="I76" s="58"/>
      <c r="J76" s="62"/>
      <c r="K76" s="62"/>
      <c r="L76" s="62"/>
      <c r="M76" s="58"/>
    </row>
    <row r="77" spans="1:13" s="56" customFormat="1" ht="12.75" customHeight="1" x14ac:dyDescent="0.3">
      <c r="A77" s="71"/>
      <c r="B77" s="57"/>
      <c r="C77" s="58"/>
      <c r="D77" s="57"/>
      <c r="E77" s="62"/>
      <c r="F77" s="69" t="s">
        <v>33</v>
      </c>
      <c r="G77" s="69"/>
      <c r="H77" s="69"/>
      <c r="I77" s="69"/>
      <c r="J77" s="69"/>
      <c r="K77" s="64"/>
      <c r="L77" s="64"/>
      <c r="M77" s="70">
        <f>SUM(M61:M75)</f>
        <v>0</v>
      </c>
    </row>
    <row r="78" spans="1:13" s="56" customFormat="1" ht="3" customHeight="1" x14ac:dyDescent="0.25">
      <c r="A78" s="71"/>
      <c r="B78" s="57"/>
      <c r="C78" s="58"/>
      <c r="D78" s="57"/>
      <c r="E78" s="62"/>
      <c r="F78" s="58"/>
      <c r="G78" s="58"/>
      <c r="H78" s="58"/>
      <c r="I78" s="58"/>
      <c r="J78" s="62"/>
      <c r="K78" s="62"/>
      <c r="L78" s="62"/>
      <c r="M78" s="58"/>
    </row>
    <row r="79" spans="1:13" ht="12.75" customHeight="1" x14ac:dyDescent="0.25">
      <c r="L79" s="62"/>
      <c r="M79" s="58"/>
    </row>
    <row r="80" spans="1:13" ht="12.75" customHeight="1" x14ac:dyDescent="0.3">
      <c r="F80" s="78" t="s">
        <v>36</v>
      </c>
      <c r="G80" s="78"/>
      <c r="H80" s="78"/>
      <c r="I80" s="78"/>
      <c r="J80" s="78"/>
      <c r="K80" s="79"/>
      <c r="L80" s="64"/>
      <c r="M80" s="70">
        <f>M59+M77</f>
        <v>75</v>
      </c>
    </row>
    <row r="81" spans="12:13" ht="12.75" customHeight="1" x14ac:dyDescent="0.25">
      <c r="L81" s="62"/>
      <c r="M81" s="5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81"/>
  <sheetViews>
    <sheetView showGridLines="0" topLeftCell="A21" workbookViewId="0">
      <selection activeCell="J75" sqref="J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75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75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3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2</v>
      </c>
      <c r="G12" s="51"/>
      <c r="H12" s="16">
        <v>2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3</v>
      </c>
      <c r="G14" s="51"/>
      <c r="H14" s="16">
        <v>1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3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3</v>
      </c>
      <c r="G22" s="51"/>
      <c r="H22" s="16">
        <v>1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4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3</v>
      </c>
      <c r="I26" s="51"/>
      <c r="J26" s="17">
        <v>2</v>
      </c>
      <c r="K26" s="4"/>
      <c r="L26" s="4"/>
      <c r="M26" s="17">
        <f>SUM(IF(AND(F26=Uitslagen!F21,H26=Uitslagen!H21),10,0),IF(J26=Uitslagen!J21,5,0))</f>
        <v>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3</v>
      </c>
      <c r="G28" s="51"/>
      <c r="H28" s="16">
        <v>3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2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3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0</v>
      </c>
      <c r="G38" s="51"/>
      <c r="H38" s="16">
        <v>2</v>
      </c>
      <c r="I38" s="51"/>
      <c r="J38" s="17">
        <v>2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1</v>
      </c>
      <c r="I40" s="51"/>
      <c r="J40" s="17">
        <v>3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4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3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2</v>
      </c>
      <c r="I46" s="51"/>
      <c r="J46" s="17">
        <v>2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4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3</v>
      </c>
      <c r="G50" s="51"/>
      <c r="H50" s="16">
        <v>2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2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1</v>
      </c>
      <c r="I54" s="51"/>
      <c r="J54" s="17">
        <v>3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0</v>
      </c>
      <c r="G58" s="51"/>
      <c r="H58" s="16">
        <v>1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 t="s">
        <v>54</v>
      </c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 t="s">
        <v>54</v>
      </c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 t="s">
        <v>14</v>
      </c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 t="s">
        <v>59</v>
      </c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80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 t="s">
        <v>61</v>
      </c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45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81"/>
  <sheetViews>
    <sheetView showGridLines="0" topLeftCell="A14" workbookViewId="0">
      <selection activeCell="H75" sqref="H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75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75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0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2</v>
      </c>
      <c r="G12" s="51"/>
      <c r="H12" s="16">
        <v>3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4</v>
      </c>
      <c r="G14" s="51"/>
      <c r="H14" s="16">
        <v>2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1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3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3</v>
      </c>
      <c r="G22" s="51"/>
      <c r="H22" s="16">
        <v>1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3</v>
      </c>
      <c r="I26" s="51"/>
      <c r="J26" s="17">
        <v>2</v>
      </c>
      <c r="K26" s="4"/>
      <c r="L26" s="4"/>
      <c r="M26" s="17">
        <f>SUM(IF(AND(F26=Uitslagen!F21,H26=Uitslagen!H21),10,0),IF(J26=Uitslagen!J21,5,0))</f>
        <v>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1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3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2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3</v>
      </c>
      <c r="I34" s="51"/>
      <c r="J34" s="17">
        <v>2</v>
      </c>
      <c r="K34" s="4"/>
      <c r="L34" s="4"/>
      <c r="M34" s="17">
        <f>SUM(IF(AND(F34=Uitslagen!F29,H34=Uitslagen!H29),10,0),IF(J34=Uitslagen!J29,5,0))</f>
        <v>15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3</v>
      </c>
      <c r="G36" s="51"/>
      <c r="H36" s="16">
        <v>3</v>
      </c>
      <c r="I36" s="51"/>
      <c r="J36" s="17">
        <v>3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2</v>
      </c>
      <c r="I38" s="51"/>
      <c r="J38" s="17">
        <v>2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2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4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0</v>
      </c>
      <c r="G46" s="51"/>
      <c r="H46" s="16">
        <v>2</v>
      </c>
      <c r="I46" s="51"/>
      <c r="J46" s="17">
        <v>2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1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2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2</v>
      </c>
      <c r="I54" s="51"/>
      <c r="J54" s="17">
        <v>2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4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0</v>
      </c>
      <c r="G58" s="51"/>
      <c r="H58" s="16">
        <v>2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65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54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14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59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54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81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76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65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81"/>
  <sheetViews>
    <sheetView showGridLines="0" topLeftCell="A10" workbookViewId="0">
      <selection activeCell="O34" sqref="O34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60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60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3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4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0</v>
      </c>
      <c r="G14" s="51"/>
      <c r="H14" s="16">
        <v>2</v>
      </c>
      <c r="I14" s="51"/>
      <c r="J14" s="17">
        <v>2</v>
      </c>
      <c r="K14" s="4"/>
      <c r="L14" s="4"/>
      <c r="M14" s="17">
        <f>SUM(IF(AND(F14=Uitslagen!F9,H14=Uitslagen!H9),10,0),IF(J14=Uitslagen!J9,5,0))</f>
        <v>15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3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1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1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4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1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0</v>
      </c>
      <c r="I30" s="51"/>
      <c r="J30" s="17">
        <v>3</v>
      </c>
      <c r="K30" s="4"/>
      <c r="L30" s="4"/>
      <c r="M30" s="17"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3</v>
      </c>
      <c r="I34" s="51"/>
      <c r="J34" s="17">
        <v>2</v>
      </c>
      <c r="K34" s="4"/>
      <c r="L34" s="4"/>
      <c r="M34" s="17">
        <f>SUM(IF(AND(F34=Uitslagen!F29,H34=Uitslagen!H29),10,0),IF(J34=Uitslagen!J29,5,0))</f>
        <v>15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3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3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2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0</v>
      </c>
      <c r="G44" s="51"/>
      <c r="H44" s="16">
        <v>1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1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0</v>
      </c>
      <c r="G58" s="51"/>
      <c r="H58" s="16">
        <v>1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65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 t="s">
        <v>17</v>
      </c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59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15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80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68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80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M81"/>
  <sheetViews>
    <sheetView showGridLines="0" topLeftCell="A9" zoomScale="80" zoomScaleNormal="80" workbookViewId="0">
      <selection activeCell="Q40" sqref="Q40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60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60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4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0</v>
      </c>
      <c r="G16" s="51"/>
      <c r="H16" s="16">
        <v>1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0</v>
      </c>
      <c r="G20" s="51"/>
      <c r="H20" s="16">
        <v>1</v>
      </c>
      <c r="I20" s="51"/>
      <c r="J20" s="17">
        <v>2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2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1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0</v>
      </c>
      <c r="I30" s="51"/>
      <c r="J30" s="17">
        <v>3</v>
      </c>
      <c r="K30" s="4"/>
      <c r="L30" s="4"/>
      <c r="M30" s="17"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4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3</v>
      </c>
      <c r="I42" s="51"/>
      <c r="J42" s="17">
        <v>1</v>
      </c>
      <c r="K42" s="4"/>
      <c r="L42" s="4"/>
      <c r="M42" s="17">
        <f>SUM(IF(AND(F42=Uitslagen!F37,H42=Uitslagen!H37),10,0),IF(J42=Uitslagen!J37,5,0))</f>
        <v>10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1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3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1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1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0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35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15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 t="s">
        <v>59</v>
      </c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 t="s">
        <v>15</v>
      </c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 t="s">
        <v>53</v>
      </c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60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76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35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81"/>
  <sheetViews>
    <sheetView showGridLines="0" topLeftCell="A16" workbookViewId="0">
      <selection activeCell="K1" sqref="K1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60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60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0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3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0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1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0</v>
      </c>
      <c r="G20" s="51"/>
      <c r="H20" s="16">
        <v>2</v>
      </c>
      <c r="I20" s="51"/>
      <c r="J20" s="17">
        <v>2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2</v>
      </c>
      <c r="I22" s="51"/>
      <c r="J22" s="17">
        <v>2</v>
      </c>
      <c r="K22" s="4"/>
      <c r="L22" s="4"/>
      <c r="M22" s="17">
        <f>SUM(IF(AND(F22=Uitslagen!F17,H22=Uitslagen!H17),10,0),IF(J22=Uitslagen!J17,5,0))</f>
        <v>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0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1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2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4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5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1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2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0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3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2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0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4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1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59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 t="s">
        <v>59</v>
      </c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 t="s">
        <v>15</v>
      </c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 t="s">
        <v>53</v>
      </c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60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 t="s">
        <v>66</v>
      </c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45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M81"/>
  <sheetViews>
    <sheetView showGridLines="0" topLeftCell="A13" workbookViewId="0">
      <selection activeCell="O58" sqref="O58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60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60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0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1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0</v>
      </c>
      <c r="G16" s="51"/>
      <c r="H16" s="16">
        <v>3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0</v>
      </c>
      <c r="G20" s="51"/>
      <c r="H20" s="16">
        <v>2</v>
      </c>
      <c r="I20" s="51"/>
      <c r="J20" s="17">
        <v>2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1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0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0</v>
      </c>
      <c r="G28" s="51"/>
      <c r="H28" s="16">
        <v>1</v>
      </c>
      <c r="I28" s="51"/>
      <c r="J28" s="17">
        <v>2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0</v>
      </c>
      <c r="I30" s="51"/>
      <c r="J30" s="17">
        <v>1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4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0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1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2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3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2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0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4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1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30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15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47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15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75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61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30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M119"/>
  <sheetViews>
    <sheetView showGridLines="0" workbookViewId="0">
      <selection activeCell="M8" sqref="M8"/>
    </sheetView>
  </sheetViews>
  <sheetFormatPr defaultColWidth="11.6328125" defaultRowHeight="20.149999999999999" customHeight="1" x14ac:dyDescent="0.25"/>
  <cols>
    <col min="1" max="1" width="9.08984375" style="13" bestFit="1" customWidth="1"/>
    <col min="2" max="2" width="12" style="13" bestFit="1" customWidth="1"/>
    <col min="3" max="3" width="1.453125" style="13" bestFit="1" customWidth="1"/>
    <col min="4" max="4" width="12" style="13" bestFit="1" customWidth="1"/>
    <col min="5" max="5" width="1.90625" style="13" customWidth="1"/>
    <col min="6" max="6" width="2.90625" style="13" customWidth="1"/>
    <col min="7" max="7" width="1.453125" style="13" bestFit="1" customWidth="1"/>
    <col min="8" max="8" width="2.90625" style="13" customWidth="1"/>
    <col min="9" max="9" width="1.6328125" style="13" customWidth="1"/>
    <col min="10" max="10" width="7.6328125" style="13" customWidth="1"/>
    <col min="11" max="11" width="4.08984375" style="13" customWidth="1"/>
    <col min="12" max="12" width="1.6328125" style="13" customWidth="1"/>
    <col min="13" max="13" width="6.90625" style="13" bestFit="1" customWidth="1"/>
    <col min="14" max="16384" width="11.6328125" style="13"/>
  </cols>
  <sheetData>
    <row r="1" spans="1:13" ht="3" customHeight="1" x14ac:dyDescent="0.25"/>
    <row r="2" spans="1:13" ht="12.75" customHeight="1" x14ac:dyDescent="0.25">
      <c r="A2" s="87" t="s">
        <v>2</v>
      </c>
      <c r="B2" s="87"/>
      <c r="C2" s="8" t="s">
        <v>3</v>
      </c>
      <c r="D2" s="89"/>
      <c r="E2" s="90"/>
      <c r="F2" s="90"/>
      <c r="G2" s="90"/>
      <c r="H2" s="91"/>
      <c r="I2" s="8"/>
      <c r="J2" s="4"/>
      <c r="K2" s="4"/>
      <c r="L2" s="4"/>
      <c r="M2" s="8"/>
    </row>
    <row r="3" spans="1:13" ht="3" customHeight="1" x14ac:dyDescent="0.25"/>
    <row r="4" spans="1:13" ht="12.75" customHeight="1" x14ac:dyDescent="0.25">
      <c r="A4" s="87" t="s">
        <v>4</v>
      </c>
      <c r="B4" s="87"/>
      <c r="C4" s="8" t="s">
        <v>3</v>
      </c>
      <c r="D4" s="89"/>
      <c r="E4" s="90"/>
      <c r="F4" s="90"/>
      <c r="G4" s="90"/>
      <c r="H4" s="91"/>
      <c r="I4" s="8"/>
      <c r="J4" s="4"/>
      <c r="K4" s="4"/>
      <c r="L4" s="4"/>
      <c r="M4" s="8"/>
    </row>
    <row r="5" spans="1:13" ht="3" customHeight="1" x14ac:dyDescent="0.25">
      <c r="A5" s="8"/>
      <c r="B5" s="8"/>
      <c r="C5" s="8"/>
      <c r="D5" s="8"/>
      <c r="E5" s="4"/>
      <c r="F5" s="102"/>
      <c r="G5" s="102"/>
      <c r="H5" s="102"/>
      <c r="I5" s="8"/>
      <c r="J5" s="4"/>
      <c r="K5" s="4"/>
      <c r="L5" s="4"/>
      <c r="M5" s="8"/>
    </row>
    <row r="6" spans="1:13" ht="12.75" customHeight="1" x14ac:dyDescent="0.3">
      <c r="A6" s="11" t="s">
        <v>5</v>
      </c>
      <c r="B6" s="11" t="s">
        <v>6</v>
      </c>
      <c r="C6" s="11"/>
      <c r="D6" s="11" t="s">
        <v>7</v>
      </c>
      <c r="E6" s="10"/>
      <c r="F6" s="95" t="s">
        <v>8</v>
      </c>
      <c r="G6" s="95"/>
      <c r="H6" s="95"/>
      <c r="I6" s="14"/>
      <c r="J6" s="11" t="s">
        <v>9</v>
      </c>
      <c r="K6" s="11"/>
      <c r="L6" s="11"/>
      <c r="M6" s="11" t="s">
        <v>1</v>
      </c>
    </row>
    <row r="7" spans="1:13" ht="3" customHeight="1" x14ac:dyDescent="0.25">
      <c r="A7" s="8"/>
      <c r="B7" s="8"/>
      <c r="C7" s="8"/>
      <c r="D7" s="8"/>
      <c r="E7" s="4"/>
      <c r="F7" s="8"/>
      <c r="G7" s="8"/>
      <c r="H7" s="8"/>
      <c r="I7" s="8"/>
      <c r="J7" s="4"/>
      <c r="K7" s="4"/>
      <c r="L7" s="4"/>
      <c r="M7" s="8"/>
    </row>
    <row r="8" spans="1:13" ht="12.75" customHeight="1" x14ac:dyDescent="0.3">
      <c r="A8" s="6">
        <v>40426</v>
      </c>
      <c r="B8" s="7" t="s">
        <v>10</v>
      </c>
      <c r="C8" s="8" t="s">
        <v>11</v>
      </c>
      <c r="D8" s="15" t="s">
        <v>12</v>
      </c>
      <c r="E8" s="4"/>
      <c r="F8" s="16"/>
      <c r="G8" s="8" t="s">
        <v>11</v>
      </c>
      <c r="H8" s="16"/>
      <c r="I8" s="8"/>
      <c r="J8" s="16"/>
      <c r="K8" s="4"/>
      <c r="L8" s="4"/>
      <c r="M8" s="17">
        <f>IF(AND(Uitslagen!F3="",Uitslagen!H3="",F8="",H8=""),"",IF(AND((F8=Uitslagen!F3),(H8=Uitslagen!H3)),#REF!,0)+(IF(J8=Uitslagen!J3,#REF!,0)))</f>
        <v>0</v>
      </c>
    </row>
    <row r="9" spans="1:13" ht="3" customHeight="1" x14ac:dyDescent="0.25">
      <c r="A9" s="8"/>
      <c r="B9" s="8"/>
      <c r="C9" s="8"/>
      <c r="D9" s="8"/>
      <c r="E9" s="4"/>
      <c r="F9" s="8"/>
      <c r="G9" s="8"/>
      <c r="H9" s="8"/>
      <c r="I9" s="8"/>
      <c r="J9" s="8"/>
      <c r="K9" s="4"/>
      <c r="L9" s="4"/>
      <c r="M9" s="19"/>
    </row>
    <row r="10" spans="1:13" ht="12.75" customHeight="1" x14ac:dyDescent="0.3">
      <c r="A10" s="6">
        <v>40433</v>
      </c>
      <c r="B10" s="15" t="s">
        <v>12</v>
      </c>
      <c r="C10" s="8" t="s">
        <v>11</v>
      </c>
      <c r="D10" s="7" t="s">
        <v>13</v>
      </c>
      <c r="E10" s="4"/>
      <c r="F10" s="16"/>
      <c r="G10" s="8" t="s">
        <v>11</v>
      </c>
      <c r="H10" s="16"/>
      <c r="I10" s="8"/>
      <c r="J10" s="16"/>
      <c r="K10" s="4"/>
      <c r="L10" s="4"/>
      <c r="M10" s="17">
        <f>IF(AND(Uitslagen!F5="",Uitslagen!H5="",F10="",H10=""),"",IF(AND((F10=Uitslagen!F5),(H10=Uitslagen!H5)),#REF!,0)+(IF(J10=Uitslagen!J5,#REF!,0)))</f>
        <v>0</v>
      </c>
    </row>
    <row r="11" spans="1:13" ht="3" customHeight="1" x14ac:dyDescent="0.25">
      <c r="A11" s="8"/>
      <c r="B11" s="8"/>
      <c r="C11" s="8"/>
      <c r="D11" s="8"/>
      <c r="E11" s="4"/>
      <c r="F11" s="8"/>
      <c r="G11" s="8"/>
      <c r="H11" s="8"/>
      <c r="I11" s="8"/>
      <c r="J11" s="8"/>
      <c r="K11" s="4"/>
      <c r="L11" s="4"/>
      <c r="M11" s="19"/>
    </row>
    <row r="12" spans="1:13" ht="12.75" customHeight="1" x14ac:dyDescent="0.3">
      <c r="A12" s="6">
        <v>40440</v>
      </c>
      <c r="B12" s="7" t="s">
        <v>14</v>
      </c>
      <c r="C12" s="8" t="s">
        <v>11</v>
      </c>
      <c r="D12" s="15" t="s">
        <v>12</v>
      </c>
      <c r="E12" s="4"/>
      <c r="F12" s="16"/>
      <c r="G12" s="8" t="s">
        <v>11</v>
      </c>
      <c r="H12" s="16"/>
      <c r="I12" s="8"/>
      <c r="J12" s="16"/>
      <c r="K12" s="4"/>
      <c r="L12" s="4"/>
      <c r="M12" s="17">
        <f>IF(AND(Uitslagen!F7="",Uitslagen!H7="",F12="",H12=""),"",IF(AND((F12=Uitslagen!F7),(H12=Uitslagen!H7)),#REF!,0)+(IF(J12=Uitslagen!J7,#REF!,0)))</f>
        <v>0</v>
      </c>
    </row>
    <row r="13" spans="1:13" ht="3" customHeight="1" x14ac:dyDescent="0.25">
      <c r="A13" s="8"/>
      <c r="B13" s="8"/>
      <c r="C13" s="8"/>
      <c r="D13" s="8"/>
      <c r="E13" s="4"/>
      <c r="F13" s="8"/>
      <c r="G13" s="8"/>
      <c r="H13" s="8"/>
      <c r="I13" s="8"/>
      <c r="J13" s="8"/>
      <c r="K13" s="4"/>
      <c r="L13" s="4"/>
      <c r="M13" s="19"/>
    </row>
    <row r="14" spans="1:13" ht="12.75" customHeight="1" x14ac:dyDescent="0.3">
      <c r="A14" s="6">
        <v>40447</v>
      </c>
      <c r="B14" s="15" t="s">
        <v>12</v>
      </c>
      <c r="C14" s="8" t="s">
        <v>11</v>
      </c>
      <c r="D14" s="7" t="s">
        <v>15</v>
      </c>
      <c r="E14" s="4"/>
      <c r="F14" s="16"/>
      <c r="G14" s="8" t="s">
        <v>11</v>
      </c>
      <c r="H14" s="16"/>
      <c r="I14" s="8"/>
      <c r="J14" s="16"/>
      <c r="K14" s="4"/>
      <c r="L14" s="4"/>
      <c r="M14" s="17">
        <f>IF(AND(Uitslagen!F9="",Uitslagen!H9="",F14="",H14=""),"",IF(AND((F14=Uitslagen!F9),(H14=Uitslagen!H9)),#REF!,0)+(IF(J14=Uitslagen!J9,#REF!,0)))</f>
        <v>0</v>
      </c>
    </row>
    <row r="15" spans="1:13" ht="3" customHeight="1" x14ac:dyDescent="0.25">
      <c r="A15" s="8"/>
      <c r="B15" s="8"/>
      <c r="C15" s="8"/>
      <c r="D15" s="8"/>
      <c r="E15" s="4"/>
      <c r="F15" s="8"/>
      <c r="G15" s="8"/>
      <c r="H15" s="8"/>
      <c r="I15" s="8"/>
      <c r="J15" s="8"/>
      <c r="K15" s="4"/>
      <c r="L15" s="4"/>
      <c r="M15" s="19"/>
    </row>
    <row r="16" spans="1:13" ht="12.75" customHeight="1" x14ac:dyDescent="0.3">
      <c r="A16" s="6">
        <v>40454</v>
      </c>
      <c r="B16" s="15" t="s">
        <v>12</v>
      </c>
      <c r="C16" s="8" t="s">
        <v>11</v>
      </c>
      <c r="D16" s="7" t="s">
        <v>16</v>
      </c>
      <c r="E16" s="4"/>
      <c r="F16" s="16"/>
      <c r="G16" s="8" t="s">
        <v>11</v>
      </c>
      <c r="H16" s="16"/>
      <c r="I16" s="8"/>
      <c r="J16" s="16"/>
      <c r="K16" s="4"/>
      <c r="L16" s="4"/>
      <c r="M16" s="17">
        <f>IF(AND(Uitslagen!F11="",Uitslagen!H11="",F16="",H16=""),"",IF(AND((F16=Uitslagen!F11),(H16=Uitslagen!H11)),#REF!,0)+(IF(J16=Uitslagen!J11,#REF!,0)))</f>
        <v>0</v>
      </c>
    </row>
    <row r="17" spans="1:13" ht="3" customHeight="1" x14ac:dyDescent="0.25">
      <c r="A17" s="8"/>
      <c r="B17" s="8"/>
      <c r="C17" s="8"/>
      <c r="D17" s="8"/>
      <c r="E17" s="4"/>
      <c r="F17" s="8"/>
      <c r="G17" s="8"/>
      <c r="H17" s="8"/>
      <c r="I17" s="8"/>
      <c r="J17" s="8"/>
      <c r="K17" s="4"/>
      <c r="L17" s="4"/>
      <c r="M17" s="19"/>
    </row>
    <row r="18" spans="1:13" ht="12.75" customHeight="1" x14ac:dyDescent="0.3">
      <c r="A18" s="6">
        <v>40461</v>
      </c>
      <c r="B18" s="7" t="s">
        <v>17</v>
      </c>
      <c r="C18" s="8" t="s">
        <v>11</v>
      </c>
      <c r="D18" s="15" t="s">
        <v>12</v>
      </c>
      <c r="E18" s="4"/>
      <c r="F18" s="16"/>
      <c r="G18" s="8" t="s">
        <v>11</v>
      </c>
      <c r="H18" s="16"/>
      <c r="I18" s="8"/>
      <c r="J18" s="16"/>
      <c r="K18" s="4"/>
      <c r="L18" s="4"/>
      <c r="M18" s="17">
        <f>IF(AND(Uitslagen!F13="",Uitslagen!H13="",F18="",H18=""),"",IF(AND((F18=Uitslagen!F13),(H18=Uitslagen!H13)),#REF!,0)+(IF(J18=Uitslagen!J13,#REF!,0)))</f>
        <v>0</v>
      </c>
    </row>
    <row r="19" spans="1:13" ht="3" customHeight="1" x14ac:dyDescent="0.25">
      <c r="A19" s="8"/>
      <c r="B19" s="8"/>
      <c r="C19" s="8"/>
      <c r="D19" s="8"/>
      <c r="E19" s="4"/>
      <c r="F19" s="8"/>
      <c r="G19" s="8"/>
      <c r="H19" s="8"/>
      <c r="I19" s="8"/>
      <c r="J19" s="8"/>
      <c r="K19" s="4"/>
      <c r="L19" s="4"/>
      <c r="M19" s="19"/>
    </row>
    <row r="20" spans="1:13" ht="12.75" customHeight="1" x14ac:dyDescent="0.3">
      <c r="A20" s="6">
        <v>40468</v>
      </c>
      <c r="B20" s="15" t="s">
        <v>12</v>
      </c>
      <c r="C20" s="8" t="s">
        <v>11</v>
      </c>
      <c r="D20" s="7" t="s">
        <v>18</v>
      </c>
      <c r="E20" s="4"/>
      <c r="F20" s="16"/>
      <c r="G20" s="8" t="s">
        <v>11</v>
      </c>
      <c r="H20" s="16"/>
      <c r="I20" s="8"/>
      <c r="J20" s="16"/>
      <c r="K20" s="4"/>
      <c r="L20" s="4"/>
      <c r="M20" s="17">
        <f>IF(AND(Uitslagen!F15="",Uitslagen!H15="",F20="",H20=""),"",IF(AND((F20=Uitslagen!F15),(H20=Uitslagen!H15)),#REF!,0)+(IF(J20=Uitslagen!J15,#REF!,0)))</f>
        <v>0</v>
      </c>
    </row>
    <row r="21" spans="1:13" ht="3" customHeight="1" x14ac:dyDescent="0.25">
      <c r="A21" s="8"/>
      <c r="B21" s="8"/>
      <c r="C21" s="8"/>
      <c r="D21" s="8"/>
      <c r="E21" s="4"/>
      <c r="F21" s="8"/>
      <c r="G21" s="8"/>
      <c r="H21" s="8"/>
      <c r="I21" s="8"/>
      <c r="J21" s="8"/>
      <c r="K21" s="4"/>
      <c r="L21" s="4"/>
      <c r="M21" s="19"/>
    </row>
    <row r="22" spans="1:13" ht="12.75" customHeight="1" x14ac:dyDescent="0.3">
      <c r="A22" s="6">
        <v>40482</v>
      </c>
      <c r="B22" s="7" t="s">
        <v>19</v>
      </c>
      <c r="C22" s="8" t="s">
        <v>11</v>
      </c>
      <c r="D22" s="15" t="s">
        <v>12</v>
      </c>
      <c r="E22" s="4"/>
      <c r="F22" s="16"/>
      <c r="G22" s="8" t="s">
        <v>11</v>
      </c>
      <c r="H22" s="16"/>
      <c r="I22" s="8"/>
      <c r="J22" s="16"/>
      <c r="K22" s="4"/>
      <c r="L22" s="4"/>
      <c r="M22" s="17">
        <f>IF(AND(Uitslagen!F17="",Uitslagen!H17="",F22="",H22=""),"",IF(AND((F22=Uitslagen!F17),(H22=Uitslagen!H17)),#REF!,0)+(IF(J22=Uitslagen!J17,#REF!,0)))</f>
        <v>0</v>
      </c>
    </row>
    <row r="23" spans="1:13" ht="3" customHeight="1" x14ac:dyDescent="0.25">
      <c r="A23" s="8"/>
      <c r="B23" s="8"/>
      <c r="C23" s="8"/>
      <c r="D23" s="8"/>
      <c r="E23" s="4"/>
      <c r="F23" s="8"/>
      <c r="G23" s="8"/>
      <c r="H23" s="8"/>
      <c r="I23" s="8"/>
      <c r="J23" s="8"/>
      <c r="K23" s="4"/>
      <c r="L23" s="4"/>
      <c r="M23" s="19"/>
    </row>
    <row r="24" spans="1:13" ht="12.75" customHeight="1" x14ac:dyDescent="0.3">
      <c r="A24" s="6">
        <v>40489</v>
      </c>
      <c r="B24" s="15" t="s">
        <v>12</v>
      </c>
      <c r="C24" s="8" t="s">
        <v>11</v>
      </c>
      <c r="D24" s="7" t="s">
        <v>20</v>
      </c>
      <c r="E24" s="4"/>
      <c r="F24" s="16"/>
      <c r="G24" s="8" t="s">
        <v>11</v>
      </c>
      <c r="H24" s="16"/>
      <c r="I24" s="8"/>
      <c r="J24" s="16"/>
      <c r="K24" s="4"/>
      <c r="L24" s="4"/>
      <c r="M24" s="17">
        <f>IF(AND(Uitslagen!F19="",Uitslagen!H19="",F24="",H24=""),"",IF(AND((F24=Uitslagen!F19),(H24=Uitslagen!H19)),#REF!,0)+(IF(J24=Uitslagen!J19,#REF!,0)))</f>
        <v>0</v>
      </c>
    </row>
    <row r="25" spans="1:13" ht="3" customHeight="1" x14ac:dyDescent="0.25">
      <c r="A25" s="8"/>
      <c r="B25" s="8"/>
      <c r="C25" s="8"/>
      <c r="D25" s="8"/>
      <c r="E25" s="4"/>
      <c r="F25" s="8"/>
      <c r="G25" s="8"/>
      <c r="H25" s="8"/>
      <c r="I25" s="8"/>
      <c r="J25" s="8"/>
      <c r="K25" s="4"/>
      <c r="L25" s="4"/>
      <c r="M25" s="19"/>
    </row>
    <row r="26" spans="1:13" ht="12.75" customHeight="1" x14ac:dyDescent="0.3">
      <c r="A26" s="6">
        <v>40496</v>
      </c>
      <c r="B26" s="7" t="s">
        <v>21</v>
      </c>
      <c r="C26" s="8" t="s">
        <v>11</v>
      </c>
      <c r="D26" s="15" t="s">
        <v>12</v>
      </c>
      <c r="E26" s="4"/>
      <c r="F26" s="16"/>
      <c r="G26" s="8" t="s">
        <v>11</v>
      </c>
      <c r="H26" s="16"/>
      <c r="I26" s="8"/>
      <c r="J26" s="16"/>
      <c r="K26" s="4"/>
      <c r="L26" s="4"/>
      <c r="M26" s="17">
        <f>IF(AND(Uitslagen!F21="",Uitslagen!H21="",F26="",H26=""),"",IF(AND((F26=Uitslagen!F21),(H26=Uitslagen!H21)),#REF!,0)+(IF(J26=Uitslagen!J21,#REF!,0)))</f>
        <v>0</v>
      </c>
    </row>
    <row r="27" spans="1:13" ht="3" customHeight="1" x14ac:dyDescent="0.25">
      <c r="A27" s="8"/>
      <c r="B27" s="8"/>
      <c r="C27" s="8"/>
      <c r="D27" s="8"/>
      <c r="E27" s="4"/>
      <c r="F27" s="8"/>
      <c r="G27" s="8"/>
      <c r="H27" s="8"/>
      <c r="I27" s="8"/>
      <c r="J27" s="8"/>
      <c r="K27" s="4"/>
      <c r="L27" s="4"/>
      <c r="M27" s="19"/>
    </row>
    <row r="28" spans="1:13" ht="12.75" customHeight="1" x14ac:dyDescent="0.3">
      <c r="A28" s="6">
        <v>40503</v>
      </c>
      <c r="B28" s="15" t="s">
        <v>12</v>
      </c>
      <c r="C28" s="8" t="s">
        <v>11</v>
      </c>
      <c r="D28" s="7" t="s">
        <v>22</v>
      </c>
      <c r="E28" s="4"/>
      <c r="F28" s="16"/>
      <c r="G28" s="8" t="s">
        <v>11</v>
      </c>
      <c r="H28" s="16"/>
      <c r="I28" s="8"/>
      <c r="J28" s="16"/>
      <c r="K28" s="4"/>
      <c r="L28" s="4"/>
      <c r="M28" s="17">
        <f>IF(AND(Uitslagen!F23="",Uitslagen!H23="",F28="",H28=""),"",IF(AND((F28=Uitslagen!F23),(H28=Uitslagen!H23)),#REF!,0)+(IF(J28=Uitslagen!J23,#REF!,0)))</f>
        <v>0</v>
      </c>
    </row>
    <row r="29" spans="1:13" ht="3" customHeight="1" x14ac:dyDescent="0.25">
      <c r="A29" s="8"/>
      <c r="B29" s="8"/>
      <c r="C29" s="8"/>
      <c r="D29" s="8"/>
      <c r="E29" s="4"/>
      <c r="F29" s="8"/>
      <c r="G29" s="8"/>
      <c r="H29" s="8"/>
      <c r="I29" s="8"/>
      <c r="J29" s="8"/>
      <c r="K29" s="4"/>
      <c r="L29" s="4"/>
      <c r="M29" s="19"/>
    </row>
    <row r="30" spans="1:13" ht="12.75" customHeight="1" x14ac:dyDescent="0.3">
      <c r="A30" s="6">
        <v>40517</v>
      </c>
      <c r="B30" s="15" t="s">
        <v>12</v>
      </c>
      <c r="C30" s="8" t="s">
        <v>11</v>
      </c>
      <c r="D30" s="7" t="s">
        <v>10</v>
      </c>
      <c r="E30" s="4"/>
      <c r="F30" s="16"/>
      <c r="G30" s="8" t="s">
        <v>11</v>
      </c>
      <c r="H30" s="16"/>
      <c r="I30" s="8"/>
      <c r="J30" s="16"/>
      <c r="K30" s="4"/>
      <c r="L30" s="4"/>
      <c r="M30" s="17">
        <f>IF(AND(Uitslagen!F25="",Uitslagen!H25="",F30="",H30=""),"",IF(AND((F30=Uitslagen!F25),(H30=Uitslagen!H25)),#REF!,0)+(IF(J30=Uitslagen!J25,#REF!,0)))</f>
        <v>0</v>
      </c>
    </row>
    <row r="31" spans="1:13" ht="3" customHeight="1" x14ac:dyDescent="0.25">
      <c r="A31" s="8"/>
      <c r="B31" s="8"/>
      <c r="C31" s="8"/>
      <c r="D31" s="8"/>
      <c r="E31" s="4"/>
      <c r="F31" s="8"/>
      <c r="G31" s="8"/>
      <c r="H31" s="8"/>
      <c r="I31" s="8"/>
      <c r="J31" s="8"/>
      <c r="K31" s="4"/>
      <c r="L31" s="4"/>
      <c r="M31" s="19"/>
    </row>
    <row r="32" spans="1:13" ht="12.75" customHeight="1" x14ac:dyDescent="0.3">
      <c r="A32" s="6">
        <v>40524</v>
      </c>
      <c r="B32" s="7" t="s">
        <v>13</v>
      </c>
      <c r="C32" s="8" t="s">
        <v>11</v>
      </c>
      <c r="D32" s="15" t="s">
        <v>12</v>
      </c>
      <c r="E32" s="4"/>
      <c r="F32" s="16"/>
      <c r="G32" s="8" t="s">
        <v>11</v>
      </c>
      <c r="H32" s="16"/>
      <c r="I32" s="8"/>
      <c r="J32" s="16"/>
      <c r="K32" s="4"/>
      <c r="L32" s="4"/>
      <c r="M32" s="17">
        <f>IF(AND(Uitslagen!F27="",Uitslagen!H27="",F32="",H32=""),"",IF(AND((F32=Uitslagen!F27),(H32=Uitslagen!H27)),#REF!,0)+(IF(J32=Uitslagen!J27,#REF!,0)))</f>
        <v>0</v>
      </c>
    </row>
    <row r="33" spans="1:13" ht="3" customHeight="1" x14ac:dyDescent="0.25">
      <c r="A33" s="8"/>
      <c r="B33" s="8"/>
      <c r="C33" s="8"/>
      <c r="D33" s="8"/>
      <c r="E33" s="4"/>
      <c r="F33" s="8"/>
      <c r="G33" s="8"/>
      <c r="H33" s="8"/>
      <c r="I33" s="8"/>
      <c r="J33" s="8"/>
      <c r="K33" s="4"/>
      <c r="L33" s="4"/>
      <c r="M33" s="19"/>
    </row>
    <row r="34" spans="1:13" ht="12.75" customHeight="1" x14ac:dyDescent="0.3">
      <c r="A34" s="6">
        <v>40594</v>
      </c>
      <c r="B34" s="15" t="s">
        <v>12</v>
      </c>
      <c r="C34" s="8" t="s">
        <v>11</v>
      </c>
      <c r="D34" s="7" t="s">
        <v>14</v>
      </c>
      <c r="E34" s="4"/>
      <c r="F34" s="16"/>
      <c r="G34" s="8" t="s">
        <v>11</v>
      </c>
      <c r="H34" s="16"/>
      <c r="I34" s="8"/>
      <c r="J34" s="16"/>
      <c r="K34" s="4"/>
      <c r="L34" s="4"/>
      <c r="M34" s="17">
        <f>IF(AND(Uitslagen!F29="",Uitslagen!H29="",F34="",H34=""),"",IF(AND((F34=Uitslagen!F29),(H34=Uitslagen!H29)),#REF!,0)+(IF(J34=Uitslagen!J29,#REF!,0)))</f>
        <v>0</v>
      </c>
    </row>
    <row r="35" spans="1:13" ht="3" customHeight="1" x14ac:dyDescent="0.25">
      <c r="A35" s="8"/>
      <c r="B35" s="8"/>
      <c r="C35" s="8"/>
      <c r="D35" s="8"/>
      <c r="E35" s="4"/>
      <c r="F35" s="8"/>
      <c r="G35" s="8"/>
      <c r="H35" s="8"/>
      <c r="I35" s="8"/>
      <c r="J35" s="8"/>
      <c r="K35" s="4"/>
      <c r="L35" s="4"/>
      <c r="M35" s="19"/>
    </row>
    <row r="36" spans="1:13" ht="12.75" customHeight="1" x14ac:dyDescent="0.3">
      <c r="A36" s="6">
        <v>40601</v>
      </c>
      <c r="B36" s="7" t="s">
        <v>15</v>
      </c>
      <c r="C36" s="8" t="s">
        <v>11</v>
      </c>
      <c r="D36" s="15" t="s">
        <v>12</v>
      </c>
      <c r="E36" s="4"/>
      <c r="F36" s="16"/>
      <c r="G36" s="8" t="s">
        <v>11</v>
      </c>
      <c r="H36" s="16"/>
      <c r="I36" s="8"/>
      <c r="J36" s="16"/>
      <c r="K36" s="4"/>
      <c r="L36" s="4"/>
      <c r="M36" s="17">
        <f>IF(AND(Uitslagen!F31="",Uitslagen!H31="",F36="",H36=""),"",IF(AND((F36=Uitslagen!F31),(H36=Uitslagen!H31)),#REF!,0)+(IF(J36=Uitslagen!J31,#REF!,0)))</f>
        <v>0</v>
      </c>
    </row>
    <row r="37" spans="1:13" ht="3" customHeight="1" x14ac:dyDescent="0.25">
      <c r="A37" s="8"/>
      <c r="B37" s="8"/>
      <c r="C37" s="8"/>
      <c r="D37" s="8"/>
      <c r="E37" s="4"/>
      <c r="F37" s="8"/>
      <c r="G37" s="8"/>
      <c r="H37" s="8"/>
      <c r="I37" s="8"/>
      <c r="J37" s="8"/>
      <c r="K37" s="4"/>
      <c r="L37" s="4"/>
      <c r="M37" s="19"/>
    </row>
    <row r="38" spans="1:13" ht="12.75" customHeight="1" x14ac:dyDescent="0.3">
      <c r="A38" s="6">
        <v>40615</v>
      </c>
      <c r="B38" s="7" t="s">
        <v>16</v>
      </c>
      <c r="C38" s="8" t="s">
        <v>11</v>
      </c>
      <c r="D38" s="15" t="s">
        <v>12</v>
      </c>
      <c r="E38" s="4"/>
      <c r="F38" s="16"/>
      <c r="G38" s="8" t="s">
        <v>11</v>
      </c>
      <c r="H38" s="16"/>
      <c r="I38" s="8"/>
      <c r="J38" s="16"/>
      <c r="K38" s="4"/>
      <c r="L38" s="4"/>
      <c r="M38" s="17" t="str">
        <f>IF(AND(Uitslagen!F33="",Uitslagen!H33="",F38="",H38=""),"",IF(AND((F38=Uitslagen!F33),(H38=Uitslagen!H33)),#REF!,0)+(IF(J38=Uitslagen!J33,#REF!,0)))</f>
        <v/>
      </c>
    </row>
    <row r="39" spans="1:13" ht="3" customHeight="1" x14ac:dyDescent="0.25">
      <c r="A39" s="8"/>
      <c r="B39" s="8"/>
      <c r="C39" s="8"/>
      <c r="D39" s="8"/>
      <c r="E39" s="4"/>
      <c r="F39" s="8"/>
      <c r="G39" s="8"/>
      <c r="H39" s="8"/>
      <c r="I39" s="8"/>
      <c r="J39" s="8"/>
      <c r="K39" s="4"/>
      <c r="L39" s="4"/>
      <c r="M39" s="18"/>
    </row>
    <row r="40" spans="1:13" ht="12.75" customHeight="1" x14ac:dyDescent="0.3">
      <c r="A40" s="6">
        <v>40622</v>
      </c>
      <c r="B40" s="15" t="s">
        <v>12</v>
      </c>
      <c r="C40" s="8" t="s">
        <v>11</v>
      </c>
      <c r="D40" s="7" t="s">
        <v>17</v>
      </c>
      <c r="E40" s="4"/>
      <c r="F40" s="16"/>
      <c r="G40" s="8" t="s">
        <v>11</v>
      </c>
      <c r="H40" s="16"/>
      <c r="I40" s="8"/>
      <c r="J40" s="16"/>
      <c r="K40" s="4"/>
      <c r="L40" s="4"/>
      <c r="M40" s="17">
        <f>IF(AND(Uitslagen!F35="",Uitslagen!H35="",F40="",H40=""),"",IF(AND((F40=Uitslagen!F35),(H40=Uitslagen!H35)),#REF!,0)+(IF(J40=Uitslagen!J35,#REF!,0)))</f>
        <v>0</v>
      </c>
    </row>
    <row r="41" spans="1:13" ht="3" customHeight="1" x14ac:dyDescent="0.25">
      <c r="A41" s="8"/>
      <c r="B41" s="8"/>
      <c r="C41" s="8"/>
      <c r="D41" s="8"/>
      <c r="E41" s="4"/>
      <c r="F41" s="8"/>
      <c r="G41" s="8"/>
      <c r="H41" s="8"/>
      <c r="I41" s="8"/>
      <c r="J41" s="8"/>
      <c r="K41" s="4"/>
      <c r="L41" s="4"/>
      <c r="M41" s="19"/>
    </row>
    <row r="42" spans="1:13" ht="12.75" customHeight="1" x14ac:dyDescent="0.3">
      <c r="A42" s="6">
        <v>40629</v>
      </c>
      <c r="B42" s="7" t="s">
        <v>18</v>
      </c>
      <c r="C42" s="8" t="s">
        <v>11</v>
      </c>
      <c r="D42" s="15" t="s">
        <v>12</v>
      </c>
      <c r="E42" s="4"/>
      <c r="F42" s="16"/>
      <c r="G42" s="8" t="s">
        <v>11</v>
      </c>
      <c r="H42" s="16"/>
      <c r="I42" s="8"/>
      <c r="J42" s="16"/>
      <c r="K42" s="4"/>
      <c r="L42" s="4"/>
      <c r="M42" s="17">
        <f>IF(AND(Uitslagen!F37="",Uitslagen!H37="",F42="",H42=""),"",IF(AND((F42=Uitslagen!F37),(H42=Uitslagen!H37)),#REF!,0)+(IF(J42=Uitslagen!J37,#REF!,0)))</f>
        <v>0</v>
      </c>
    </row>
    <row r="43" spans="1:13" ht="3" customHeight="1" x14ac:dyDescent="0.25">
      <c r="A43" s="8"/>
      <c r="B43" s="8"/>
      <c r="C43" s="8"/>
      <c r="D43" s="8"/>
      <c r="E43" s="4"/>
      <c r="F43" s="8"/>
      <c r="G43" s="8"/>
      <c r="H43" s="8"/>
      <c r="I43" s="8"/>
      <c r="J43" s="8"/>
      <c r="K43" s="4"/>
      <c r="L43" s="4"/>
      <c r="M43" s="19"/>
    </row>
    <row r="44" spans="1:13" ht="12.75" customHeight="1" x14ac:dyDescent="0.3">
      <c r="A44" s="6">
        <v>40643</v>
      </c>
      <c r="B44" s="15" t="s">
        <v>12</v>
      </c>
      <c r="C44" s="8" t="s">
        <v>11</v>
      </c>
      <c r="D44" s="7" t="s">
        <v>19</v>
      </c>
      <c r="E44" s="4"/>
      <c r="F44" s="16"/>
      <c r="G44" s="8" t="s">
        <v>11</v>
      </c>
      <c r="H44" s="16"/>
      <c r="I44" s="8"/>
      <c r="J44" s="16"/>
      <c r="K44" s="4"/>
      <c r="L44" s="4"/>
      <c r="M44" s="17" t="str">
        <f>IF(AND(Uitslagen!F39="",Uitslagen!H39="",F44="",H44=""),"",IF(AND((F44=Uitslagen!F39),(H44=Uitslagen!H39)),#REF!,0)+(IF(J44=Uitslagen!J39,#REF!,0)))</f>
        <v/>
      </c>
    </row>
    <row r="45" spans="1:13" ht="3" customHeight="1" x14ac:dyDescent="0.25">
      <c r="A45" s="8"/>
      <c r="B45" s="8"/>
      <c r="C45" s="8"/>
      <c r="D45" s="8"/>
      <c r="E45" s="4"/>
      <c r="F45" s="8"/>
      <c r="G45" s="8"/>
      <c r="H45" s="8"/>
      <c r="I45" s="8"/>
      <c r="J45" s="8"/>
      <c r="K45" s="4"/>
      <c r="L45" s="4"/>
      <c r="M45" s="19"/>
    </row>
    <row r="46" spans="1:13" ht="12.75" customHeight="1" x14ac:dyDescent="0.3">
      <c r="A46" s="6">
        <v>40650</v>
      </c>
      <c r="B46" s="7" t="s">
        <v>20</v>
      </c>
      <c r="C46" s="8" t="s">
        <v>11</v>
      </c>
      <c r="D46" s="15" t="s">
        <v>12</v>
      </c>
      <c r="E46" s="4"/>
      <c r="F46" s="16"/>
      <c r="G46" s="8" t="s">
        <v>11</v>
      </c>
      <c r="H46" s="16"/>
      <c r="I46" s="8"/>
      <c r="J46" s="16"/>
      <c r="K46" s="4"/>
      <c r="L46" s="4"/>
      <c r="M46" s="17" t="str">
        <f>IF(AND(Uitslagen!F41="",Uitslagen!H41="",F46="",H46=""),"",IF(AND((F46=Uitslagen!F41),(H46=Uitslagen!H41)),#REF!,0)+(IF(J46=Uitslagen!J41,#REF!,0)))</f>
        <v/>
      </c>
    </row>
    <row r="47" spans="1:13" ht="3" customHeight="1" x14ac:dyDescent="0.25">
      <c r="A47" s="8"/>
      <c r="B47" s="8"/>
      <c r="C47" s="8"/>
      <c r="D47" s="8"/>
      <c r="E47" s="4"/>
      <c r="F47" s="8"/>
      <c r="G47" s="8"/>
      <c r="H47" s="8"/>
      <c r="I47" s="8"/>
      <c r="J47" s="8"/>
      <c r="K47" s="4"/>
      <c r="L47" s="4"/>
      <c r="M47" s="19"/>
    </row>
    <row r="48" spans="1:13" ht="12.75" customHeight="1" x14ac:dyDescent="0.3">
      <c r="A48" s="6">
        <v>40664</v>
      </c>
      <c r="B48" s="15" t="s">
        <v>12</v>
      </c>
      <c r="C48" s="8" t="s">
        <v>11</v>
      </c>
      <c r="D48" s="7" t="s">
        <v>21</v>
      </c>
      <c r="E48" s="4"/>
      <c r="F48" s="16"/>
      <c r="G48" s="8" t="s">
        <v>11</v>
      </c>
      <c r="H48" s="16"/>
      <c r="I48" s="8"/>
      <c r="J48" s="16"/>
      <c r="K48" s="4"/>
      <c r="L48" s="4"/>
      <c r="M48" s="17" t="str">
        <f>IF(AND(Uitslagen!F43="",Uitslagen!H43="",F48="",H48=""),"",IF(AND((F48=Uitslagen!F43),(H48=Uitslagen!H43)),#REF!,0)+(IF(J48=Uitslagen!J43,#REF!,0)))</f>
        <v/>
      </c>
    </row>
    <row r="49" spans="1:13" ht="3" customHeight="1" x14ac:dyDescent="0.25">
      <c r="A49" s="8"/>
      <c r="B49" s="8"/>
      <c r="C49" s="8"/>
      <c r="D49" s="8"/>
      <c r="E49" s="4"/>
      <c r="F49" s="8"/>
      <c r="G49" s="8"/>
      <c r="H49" s="8"/>
      <c r="I49" s="8"/>
      <c r="J49" s="8"/>
      <c r="K49" s="4"/>
      <c r="L49" s="4"/>
      <c r="M49" s="19"/>
    </row>
    <row r="50" spans="1:13" ht="12.75" customHeight="1" x14ac:dyDescent="0.3">
      <c r="A50" s="6">
        <v>40671</v>
      </c>
      <c r="B50" s="7" t="s">
        <v>22</v>
      </c>
      <c r="C50" s="8" t="s">
        <v>11</v>
      </c>
      <c r="D50" s="15" t="s">
        <v>12</v>
      </c>
      <c r="E50" s="4"/>
      <c r="F50" s="16"/>
      <c r="G50" s="8" t="s">
        <v>11</v>
      </c>
      <c r="H50" s="16"/>
      <c r="I50" s="8"/>
      <c r="J50" s="16"/>
      <c r="K50" s="4"/>
      <c r="L50" s="4"/>
      <c r="M50" s="17" t="str">
        <f>IF(AND(Uitslagen!F45="",Uitslagen!H45="",F50="",H50=""),"",IF(AND((F50=Uitslagen!F45),(H50=Uitslagen!H45)),#REF!,0)+(IF(J50=Uitslagen!J45,#REF!,0)))</f>
        <v/>
      </c>
    </row>
    <row r="51" spans="1:13" ht="3" customHeight="1" x14ac:dyDescent="0.25">
      <c r="A51" s="6"/>
      <c r="B51" s="7"/>
      <c r="C51" s="8"/>
      <c r="D51" s="7"/>
      <c r="E51" s="4"/>
      <c r="F51" s="8"/>
      <c r="G51" s="8"/>
      <c r="H51" s="8"/>
      <c r="I51" s="8"/>
      <c r="J51" s="4"/>
      <c r="K51" s="4"/>
      <c r="L51" s="4"/>
      <c r="M51" s="8"/>
    </row>
    <row r="52" spans="1:13" ht="12.75" customHeight="1" x14ac:dyDescent="0.3">
      <c r="A52" s="6"/>
      <c r="B52" s="7"/>
      <c r="C52" s="8"/>
      <c r="D52" s="7"/>
      <c r="E52" s="4"/>
      <c r="F52" s="93" t="s">
        <v>23</v>
      </c>
      <c r="G52" s="93"/>
      <c r="H52" s="93"/>
      <c r="I52" s="93"/>
      <c r="J52" s="93"/>
      <c r="K52" s="7"/>
      <c r="L52" s="7"/>
      <c r="M52" s="21">
        <f>SUM(M8:M50)</f>
        <v>0</v>
      </c>
    </row>
    <row r="53" spans="1:13" ht="3" customHeight="1" x14ac:dyDescent="0.25">
      <c r="A53" s="6"/>
      <c r="B53" s="7"/>
      <c r="C53" s="8"/>
      <c r="D53" s="7"/>
      <c r="E53" s="4"/>
      <c r="F53" s="8"/>
      <c r="G53" s="8"/>
      <c r="H53" s="8"/>
      <c r="I53" s="8"/>
      <c r="J53" s="4"/>
      <c r="K53" s="4"/>
      <c r="L53" s="4"/>
      <c r="M53" s="8"/>
    </row>
    <row r="54" spans="1:13" ht="12.75" customHeight="1" x14ac:dyDescent="0.25">
      <c r="A54" s="94" t="s">
        <v>24</v>
      </c>
      <c r="B54" s="94"/>
      <c r="C54" s="94"/>
      <c r="D54" s="94"/>
      <c r="E54" s="94"/>
      <c r="F54" s="94"/>
      <c r="G54" s="8" t="s">
        <v>3</v>
      </c>
      <c r="H54" s="96"/>
      <c r="I54" s="97"/>
      <c r="J54" s="98"/>
      <c r="K54" s="4"/>
      <c r="L54" s="4"/>
      <c r="M54" s="17" t="e">
        <f>IF(AND(Uitslagen!#REF!="",H54=""),"",IF(AND((Uitslagen!#REF!=H54)),#REF!,0))</f>
        <v>#REF!</v>
      </c>
    </row>
    <row r="55" spans="1:13" ht="3" customHeight="1" x14ac:dyDescent="0.25">
      <c r="A55" s="9"/>
      <c r="B55" s="9"/>
      <c r="C55" s="9"/>
      <c r="D55" s="9"/>
      <c r="E55" s="9"/>
      <c r="F55" s="9"/>
      <c r="G55" s="8"/>
      <c r="H55" s="4"/>
      <c r="I55" s="4"/>
      <c r="J55" s="4"/>
      <c r="K55" s="4"/>
      <c r="L55" s="4"/>
      <c r="M55" s="19"/>
    </row>
    <row r="56" spans="1:13" ht="12.75" customHeight="1" x14ac:dyDescent="0.25">
      <c r="A56" s="94" t="s">
        <v>25</v>
      </c>
      <c r="B56" s="94"/>
      <c r="C56" s="94"/>
      <c r="D56" s="94"/>
      <c r="E56" s="94"/>
      <c r="F56" s="94"/>
      <c r="G56" s="8" t="s">
        <v>3</v>
      </c>
      <c r="H56" s="99"/>
      <c r="I56" s="100"/>
      <c r="J56" s="101"/>
      <c r="K56" s="4"/>
      <c r="L56" s="4"/>
      <c r="M56" s="17" t="e">
        <f>IF(AND(Uitslagen!#REF!="",H56=""),"",IF(AND((Uitslagen!#REF!=H56)),#REF!,0))</f>
        <v>#REF!</v>
      </c>
    </row>
    <row r="57" spans="1:13" ht="3" customHeight="1" x14ac:dyDescent="0.25">
      <c r="A57" s="9"/>
      <c r="B57" s="9"/>
      <c r="C57" s="9"/>
      <c r="D57" s="9"/>
      <c r="E57" s="9"/>
      <c r="F57" s="9"/>
      <c r="G57" s="8"/>
      <c r="H57" s="4"/>
      <c r="I57" s="4"/>
      <c r="J57" s="4"/>
      <c r="K57" s="4"/>
      <c r="L57" s="4"/>
      <c r="M57" s="19"/>
    </row>
    <row r="58" spans="1:13" ht="12.75" customHeight="1" x14ac:dyDescent="0.25">
      <c r="A58" s="94" t="s">
        <v>26</v>
      </c>
      <c r="B58" s="94"/>
      <c r="C58" s="94"/>
      <c r="D58" s="94"/>
      <c r="E58" s="94"/>
      <c r="F58" s="94"/>
      <c r="G58" s="8" t="s">
        <v>3</v>
      </c>
      <c r="H58" s="89"/>
      <c r="I58" s="90"/>
      <c r="J58" s="90"/>
      <c r="K58" s="91"/>
      <c r="L58" s="4"/>
      <c r="M58" s="17">
        <f>IF(AND(Uitslagen!H55="",H58=""),"",IF(AND((Uitslagen!H55=H58)),#REF!,0))</f>
        <v>0</v>
      </c>
    </row>
    <row r="59" spans="1:13" ht="3" customHeight="1" x14ac:dyDescent="0.25">
      <c r="A59" s="9"/>
      <c r="B59" s="9"/>
      <c r="C59" s="9"/>
      <c r="D59" s="9"/>
      <c r="E59" s="9"/>
      <c r="F59" s="9"/>
      <c r="G59" s="8"/>
      <c r="H59" s="4"/>
      <c r="I59" s="4"/>
      <c r="J59" s="4"/>
      <c r="K59" s="4"/>
      <c r="L59" s="4"/>
      <c r="M59" s="19"/>
    </row>
    <row r="60" spans="1:13" ht="12.75" customHeight="1" x14ac:dyDescent="0.25">
      <c r="A60" s="94" t="s">
        <v>27</v>
      </c>
      <c r="B60" s="94"/>
      <c r="C60" s="94"/>
      <c r="D60" s="94"/>
      <c r="E60" s="94"/>
      <c r="F60" s="94"/>
      <c r="G60" s="8" t="s">
        <v>3</v>
      </c>
      <c r="H60" s="99"/>
      <c r="I60" s="100"/>
      <c r="J60" s="101"/>
      <c r="K60" s="4"/>
      <c r="L60" s="4"/>
      <c r="M60" s="17" t="e">
        <f>IF(AND(Uitslagen!#REF!="",H60=""),"",IF(AND((Uitslagen!#REF!=H60)),#REF!,0))</f>
        <v>#REF!</v>
      </c>
    </row>
    <row r="61" spans="1:13" ht="3" customHeight="1" x14ac:dyDescent="0.25">
      <c r="A61" s="9"/>
      <c r="B61" s="9"/>
      <c r="C61" s="9"/>
      <c r="D61" s="9"/>
      <c r="E61" s="9"/>
      <c r="F61" s="9"/>
      <c r="G61" s="8"/>
      <c r="H61" s="4"/>
      <c r="I61" s="4"/>
      <c r="J61" s="4"/>
      <c r="K61" s="4"/>
      <c r="L61" s="4"/>
      <c r="M61" s="19"/>
    </row>
    <row r="62" spans="1:13" ht="12.75" customHeight="1" x14ac:dyDescent="0.25">
      <c r="A62" s="94" t="s">
        <v>28</v>
      </c>
      <c r="B62" s="94"/>
      <c r="C62" s="94"/>
      <c r="D62" s="94"/>
      <c r="E62" s="94"/>
      <c r="F62" s="94"/>
      <c r="G62" s="8" t="s">
        <v>3</v>
      </c>
      <c r="H62" s="99"/>
      <c r="I62" s="100"/>
      <c r="J62" s="101"/>
      <c r="K62" s="4"/>
      <c r="L62" s="4"/>
      <c r="M62" s="17" t="e">
        <f>IF(AND(Uitslagen!#REF!="",H62=""),"",IF(AND((Uitslagen!#REF!=H62)),#REF!,0))</f>
        <v>#REF!</v>
      </c>
    </row>
    <row r="63" spans="1:13" ht="3" customHeight="1" x14ac:dyDescent="0.25">
      <c r="A63" s="9"/>
      <c r="B63" s="9"/>
      <c r="C63" s="9"/>
      <c r="D63" s="9"/>
      <c r="E63" s="9"/>
      <c r="F63" s="9"/>
      <c r="G63" s="8"/>
      <c r="H63" s="4"/>
      <c r="I63" s="4"/>
      <c r="J63" s="4"/>
      <c r="K63" s="4"/>
      <c r="L63" s="4"/>
      <c r="M63" s="19"/>
    </row>
    <row r="64" spans="1:13" ht="12.75" customHeight="1" x14ac:dyDescent="0.25">
      <c r="A64" s="94" t="s">
        <v>29</v>
      </c>
      <c r="B64" s="94"/>
      <c r="C64" s="94"/>
      <c r="D64" s="94"/>
      <c r="E64" s="94"/>
      <c r="F64" s="94"/>
      <c r="G64" s="8" t="s">
        <v>3</v>
      </c>
      <c r="H64" s="89"/>
      <c r="I64" s="90"/>
      <c r="J64" s="90"/>
      <c r="K64" s="91"/>
      <c r="L64" s="8"/>
      <c r="M64" s="17">
        <f>IF(AND(Uitslagen!H57="",H64=""),"",IF(AND((Uitslagen!H57=H64)),#REF!,0))</f>
        <v>0</v>
      </c>
    </row>
    <row r="65" spans="1:13" ht="3" customHeight="1" x14ac:dyDescent="0.25">
      <c r="A65" s="9"/>
      <c r="B65" s="9"/>
      <c r="C65" s="9"/>
      <c r="D65" s="9"/>
      <c r="E65" s="9"/>
      <c r="F65" s="9"/>
      <c r="G65" s="8"/>
      <c r="H65" s="4"/>
      <c r="I65" s="4"/>
      <c r="J65" s="4"/>
      <c r="K65" s="4"/>
      <c r="L65" s="4"/>
      <c r="M65" s="19"/>
    </row>
    <row r="66" spans="1:13" ht="12.75" customHeight="1" x14ac:dyDescent="0.25">
      <c r="A66" s="94" t="s">
        <v>30</v>
      </c>
      <c r="B66" s="94"/>
      <c r="C66" s="94"/>
      <c r="D66" s="94"/>
      <c r="E66" s="94"/>
      <c r="F66" s="94"/>
      <c r="G66" s="8" t="s">
        <v>3</v>
      </c>
      <c r="H66" s="89"/>
      <c r="I66" s="90"/>
      <c r="J66" s="90"/>
      <c r="K66" s="91"/>
      <c r="L66" s="8"/>
      <c r="M66" s="17">
        <f>IF(AND(Uitslagen!H59="",H66=""),"",IF(AND((Uitslagen!H59=H66)),#REF!,0))</f>
        <v>0</v>
      </c>
    </row>
    <row r="67" spans="1:13" ht="3" customHeight="1" x14ac:dyDescent="0.25">
      <c r="A67" s="9"/>
      <c r="B67" s="9"/>
      <c r="C67" s="9"/>
      <c r="D67" s="9"/>
      <c r="E67" s="9"/>
      <c r="F67" s="9"/>
      <c r="G67" s="8"/>
      <c r="H67" s="4"/>
      <c r="I67" s="4"/>
      <c r="J67" s="4"/>
      <c r="K67" s="4"/>
      <c r="L67" s="4"/>
      <c r="M67" s="19"/>
    </row>
    <row r="68" spans="1:13" ht="12.75" customHeight="1" x14ac:dyDescent="0.25">
      <c r="A68" s="94" t="s">
        <v>31</v>
      </c>
      <c r="B68" s="94"/>
      <c r="C68" s="94"/>
      <c r="D68" s="94"/>
      <c r="E68" s="94"/>
      <c r="F68" s="94"/>
      <c r="G68" s="8" t="s">
        <v>3</v>
      </c>
      <c r="H68" s="89"/>
      <c r="I68" s="90"/>
      <c r="J68" s="90"/>
      <c r="K68" s="91"/>
      <c r="L68" s="8"/>
      <c r="M68" s="17">
        <f>IF(AND(Uitslagen!H61="",H68=""),"",IF(AND((Uitslagen!H61=H68)),#REF!,0))</f>
        <v>0</v>
      </c>
    </row>
    <row r="69" spans="1:13" ht="3" customHeight="1" x14ac:dyDescent="0.25">
      <c r="A69" s="9"/>
      <c r="B69" s="9"/>
      <c r="C69" s="9"/>
      <c r="D69" s="9"/>
      <c r="E69" s="9"/>
      <c r="F69" s="9"/>
      <c r="G69" s="8"/>
      <c r="H69" s="4"/>
      <c r="I69" s="4"/>
      <c r="J69" s="4"/>
      <c r="K69" s="4"/>
      <c r="L69" s="4"/>
      <c r="M69" s="19"/>
    </row>
    <row r="70" spans="1:13" ht="12.75" customHeight="1" x14ac:dyDescent="0.25">
      <c r="A70" s="94" t="s">
        <v>32</v>
      </c>
      <c r="B70" s="94"/>
      <c r="C70" s="94"/>
      <c r="D70" s="94"/>
      <c r="E70" s="94"/>
      <c r="F70" s="94"/>
      <c r="G70" s="8" t="s">
        <v>3</v>
      </c>
      <c r="H70" s="89"/>
      <c r="I70" s="90"/>
      <c r="J70" s="90"/>
      <c r="K70" s="91"/>
      <c r="L70" s="8"/>
      <c r="M70" s="17">
        <f>IF(AND(Uitslagen!H63="",H70=""),"",IF(AND((Uitslagen!H63=H70)),#REF!,0))</f>
        <v>0</v>
      </c>
    </row>
    <row r="71" spans="1:13" ht="3" customHeight="1" x14ac:dyDescent="0.25">
      <c r="A71" s="9"/>
      <c r="B71" s="7"/>
      <c r="C71" s="8"/>
      <c r="D71" s="7"/>
      <c r="E71" s="4"/>
      <c r="F71" s="8"/>
      <c r="G71" s="8"/>
      <c r="H71" s="8"/>
      <c r="I71" s="8"/>
      <c r="J71" s="4"/>
      <c r="K71" s="4"/>
      <c r="L71" s="4"/>
      <c r="M71" s="8"/>
    </row>
    <row r="72" spans="1:13" ht="12.75" customHeight="1" x14ac:dyDescent="0.3">
      <c r="A72" s="9"/>
      <c r="B72" s="7"/>
      <c r="C72" s="8"/>
      <c r="D72" s="7"/>
      <c r="E72" s="4"/>
      <c r="F72" s="93" t="s">
        <v>33</v>
      </c>
      <c r="G72" s="93"/>
      <c r="H72" s="93"/>
      <c r="I72" s="93"/>
      <c r="J72" s="93"/>
      <c r="K72" s="10"/>
      <c r="L72" s="10"/>
      <c r="M72" s="21" t="e">
        <f>SUM(M54:M70)</f>
        <v>#REF!</v>
      </c>
    </row>
    <row r="73" spans="1:13" ht="3" customHeight="1" x14ac:dyDescent="0.25">
      <c r="A73" s="9"/>
      <c r="B73" s="7"/>
      <c r="C73" s="8"/>
      <c r="D73" s="7"/>
      <c r="E73" s="4"/>
      <c r="F73" s="8"/>
      <c r="G73" s="8"/>
      <c r="H73" s="8"/>
      <c r="I73" s="8"/>
      <c r="J73" s="4"/>
      <c r="K73" s="4"/>
      <c r="L73" s="4"/>
      <c r="M73" s="8"/>
    </row>
    <row r="74" spans="1:13" ht="12.75" customHeight="1" x14ac:dyDescent="0.25">
      <c r="A74" s="5"/>
      <c r="B74" s="92" t="s">
        <v>34</v>
      </c>
      <c r="C74" s="92"/>
      <c r="D74" s="7"/>
      <c r="E74" s="4"/>
      <c r="F74" s="8"/>
      <c r="G74" s="8"/>
      <c r="H74" s="8"/>
      <c r="I74" s="8"/>
      <c r="J74" s="4"/>
      <c r="K74" s="4"/>
      <c r="L74" s="4"/>
      <c r="M74" s="8"/>
    </row>
    <row r="75" spans="1:13" ht="3" customHeight="1" x14ac:dyDescent="0.25">
      <c r="A75" s="9"/>
      <c r="B75" s="7"/>
      <c r="C75" s="8"/>
      <c r="D75" s="7"/>
      <c r="E75" s="4"/>
      <c r="F75" s="8"/>
      <c r="G75" s="8"/>
      <c r="H75" s="8"/>
      <c r="I75" s="8"/>
      <c r="J75" s="4"/>
      <c r="K75" s="4"/>
      <c r="L75" s="4"/>
      <c r="M75" s="8"/>
    </row>
    <row r="76" spans="1:13" ht="12.75" customHeight="1" x14ac:dyDescent="0.25">
      <c r="A76" s="8">
        <v>1</v>
      </c>
      <c r="B76" s="89"/>
      <c r="C76" s="91"/>
      <c r="D76" s="7"/>
      <c r="E76" s="4"/>
      <c r="F76" s="8"/>
      <c r="G76" s="8"/>
      <c r="H76" s="8"/>
      <c r="I76" s="8"/>
      <c r="J76" s="4"/>
      <c r="K76" s="4"/>
      <c r="L76" s="4"/>
      <c r="M76" s="17" t="e">
        <f>IF(AND(Uitslagen!#REF!="",B76=""),"",IF(AND((Uitslagen!#REF!=B76)),#REF!,0))</f>
        <v>#REF!</v>
      </c>
    </row>
    <row r="77" spans="1:13" ht="3" customHeight="1" x14ac:dyDescent="0.25">
      <c r="A77" s="8"/>
      <c r="B77" s="87"/>
      <c r="C77" s="87"/>
      <c r="D77" s="7"/>
      <c r="E77" s="4"/>
      <c r="F77" s="8"/>
      <c r="G77" s="8"/>
      <c r="H77" s="8"/>
      <c r="I77" s="8"/>
      <c r="J77" s="4"/>
      <c r="K77" s="4"/>
      <c r="L77" s="4"/>
      <c r="M77" s="8"/>
    </row>
    <row r="78" spans="1:13" ht="12.75" customHeight="1" x14ac:dyDescent="0.25">
      <c r="A78" s="8">
        <v>2</v>
      </c>
      <c r="B78" s="89"/>
      <c r="C78" s="91"/>
      <c r="D78" s="7"/>
      <c r="E78" s="4"/>
      <c r="F78" s="8"/>
      <c r="G78" s="8"/>
      <c r="H78" s="8"/>
      <c r="I78" s="8"/>
      <c r="J78" s="4"/>
      <c r="K78" s="4"/>
      <c r="L78" s="4"/>
      <c r="M78" s="17" t="e">
        <f>IF(AND(Uitslagen!#REF!="",B78=""),"",IF(AND((Uitslagen!#REF!=B78)),#REF!,0))</f>
        <v>#REF!</v>
      </c>
    </row>
    <row r="79" spans="1:13" ht="3" customHeight="1" x14ac:dyDescent="0.25">
      <c r="A79" s="8"/>
      <c r="B79" s="87"/>
      <c r="C79" s="87"/>
      <c r="D79" s="7"/>
      <c r="E79" s="4"/>
      <c r="F79" s="8"/>
      <c r="G79" s="8"/>
      <c r="H79" s="8"/>
      <c r="I79" s="8"/>
      <c r="J79" s="4"/>
      <c r="K79" s="4"/>
      <c r="L79" s="4"/>
      <c r="M79" s="8"/>
    </row>
    <row r="80" spans="1:13" ht="12.75" customHeight="1" x14ac:dyDescent="0.25">
      <c r="A80" s="8">
        <v>3</v>
      </c>
      <c r="B80" s="89"/>
      <c r="C80" s="91"/>
      <c r="D80" s="7"/>
      <c r="E80" s="4"/>
      <c r="F80" s="8"/>
      <c r="G80" s="8"/>
      <c r="H80" s="8"/>
      <c r="I80" s="8"/>
      <c r="J80" s="4"/>
      <c r="K80" s="4"/>
      <c r="L80" s="4"/>
      <c r="M80" s="17" t="e">
        <f>IF(AND(Uitslagen!#REF!="",B80=""),"",IF(AND((Uitslagen!#REF!=B80)),#REF!,0))</f>
        <v>#REF!</v>
      </c>
    </row>
    <row r="81" spans="1:13" ht="3" customHeight="1" x14ac:dyDescent="0.25">
      <c r="A81" s="8"/>
      <c r="B81" s="87"/>
      <c r="C81" s="87"/>
      <c r="D81" s="7"/>
      <c r="E81" s="4"/>
      <c r="F81" s="8"/>
      <c r="G81" s="8"/>
      <c r="H81" s="8"/>
      <c r="I81" s="8"/>
      <c r="J81" s="4"/>
      <c r="K81" s="4"/>
      <c r="L81" s="4"/>
      <c r="M81" s="8"/>
    </row>
    <row r="82" spans="1:13" ht="12.75" customHeight="1" x14ac:dyDescent="0.25">
      <c r="A82" s="8">
        <v>4</v>
      </c>
      <c r="B82" s="89"/>
      <c r="C82" s="91"/>
      <c r="D82" s="7"/>
      <c r="E82" s="4"/>
      <c r="F82" s="8"/>
      <c r="G82" s="8"/>
      <c r="H82" s="8"/>
      <c r="I82" s="8"/>
      <c r="J82" s="4"/>
      <c r="K82" s="4"/>
      <c r="L82" s="4"/>
      <c r="M82" s="17" t="e">
        <f>IF(AND(Uitslagen!#REF!="",B82=""),"",IF(AND((Uitslagen!#REF!=B82)),#REF!,0))</f>
        <v>#REF!</v>
      </c>
    </row>
    <row r="83" spans="1:13" ht="3" customHeight="1" x14ac:dyDescent="0.25">
      <c r="A83" s="8"/>
      <c r="B83" s="87"/>
      <c r="C83" s="87"/>
      <c r="D83" s="7"/>
      <c r="E83" s="4"/>
      <c r="F83" s="8"/>
      <c r="G83" s="8"/>
      <c r="H83" s="8"/>
      <c r="I83" s="8"/>
      <c r="J83" s="4"/>
      <c r="K83" s="4"/>
      <c r="L83" s="4"/>
      <c r="M83" s="8"/>
    </row>
    <row r="84" spans="1:13" ht="12.75" customHeight="1" x14ac:dyDescent="0.25">
      <c r="A84" s="8">
        <v>5</v>
      </c>
      <c r="B84" s="89"/>
      <c r="C84" s="91"/>
      <c r="D84" s="7"/>
      <c r="E84" s="4"/>
      <c r="F84" s="8"/>
      <c r="G84" s="8"/>
      <c r="H84" s="8"/>
      <c r="I84" s="8"/>
      <c r="J84" s="4"/>
      <c r="K84" s="4"/>
      <c r="L84" s="4"/>
      <c r="M84" s="17" t="e">
        <f>IF(AND(Uitslagen!#REF!="",B84=""),"",IF(AND((Uitslagen!#REF!=B84)),#REF!,0))</f>
        <v>#REF!</v>
      </c>
    </row>
    <row r="85" spans="1:13" ht="3" customHeight="1" x14ac:dyDescent="0.25">
      <c r="A85" s="8"/>
      <c r="B85" s="87"/>
      <c r="C85" s="87"/>
      <c r="D85" s="7"/>
      <c r="E85" s="4"/>
      <c r="F85" s="8"/>
      <c r="G85" s="8"/>
      <c r="H85" s="8"/>
      <c r="I85" s="8"/>
      <c r="J85" s="4"/>
      <c r="K85" s="4"/>
      <c r="L85" s="4"/>
      <c r="M85" s="8"/>
    </row>
    <row r="86" spans="1:13" ht="12.75" customHeight="1" x14ac:dyDescent="0.25">
      <c r="A86" s="8">
        <v>6</v>
      </c>
      <c r="B86" s="89"/>
      <c r="C86" s="91"/>
      <c r="D86" s="7"/>
      <c r="E86" s="4"/>
      <c r="F86" s="8"/>
      <c r="G86" s="8"/>
      <c r="H86" s="8"/>
      <c r="I86" s="8"/>
      <c r="J86" s="4"/>
      <c r="K86" s="4"/>
      <c r="L86" s="4"/>
      <c r="M86" s="17" t="e">
        <f>IF(AND(Uitslagen!#REF!="",B86=""),"",IF(AND((Uitslagen!#REF!=B86)),#REF!,0))</f>
        <v>#REF!</v>
      </c>
    </row>
    <row r="87" spans="1:13" ht="3" customHeight="1" x14ac:dyDescent="0.25">
      <c r="A87" s="8"/>
      <c r="B87" s="87"/>
      <c r="C87" s="87"/>
      <c r="D87" s="7"/>
      <c r="E87" s="4"/>
      <c r="F87" s="8"/>
      <c r="G87" s="8"/>
      <c r="H87" s="8"/>
      <c r="I87" s="8"/>
      <c r="J87" s="4"/>
      <c r="K87" s="4"/>
      <c r="L87" s="4"/>
      <c r="M87" s="20"/>
    </row>
    <row r="88" spans="1:13" ht="12.75" customHeight="1" x14ac:dyDescent="0.25">
      <c r="A88" s="8">
        <v>7</v>
      </c>
      <c r="B88" s="89"/>
      <c r="C88" s="91"/>
      <c r="D88" s="7"/>
      <c r="E88" s="4"/>
      <c r="F88" s="8"/>
      <c r="G88" s="8"/>
      <c r="H88" s="8"/>
      <c r="I88" s="8"/>
      <c r="J88" s="4"/>
      <c r="K88" s="4"/>
      <c r="L88" s="4"/>
      <c r="M88" s="17" t="e">
        <f>IF(AND(Uitslagen!#REF!="",B88=""),"",IF(AND((Uitslagen!#REF!=B88)),#REF!,0))</f>
        <v>#REF!</v>
      </c>
    </row>
    <row r="89" spans="1:13" ht="3" customHeight="1" x14ac:dyDescent="0.25">
      <c r="A89" s="8"/>
      <c r="B89" s="87"/>
      <c r="C89" s="87"/>
      <c r="D89" s="7"/>
      <c r="E89" s="4"/>
      <c r="F89" s="8"/>
      <c r="G89" s="8"/>
      <c r="H89" s="8"/>
      <c r="I89" s="8"/>
      <c r="J89" s="4"/>
      <c r="K89" s="4"/>
      <c r="L89" s="4"/>
      <c r="M89" s="8"/>
    </row>
    <row r="90" spans="1:13" ht="12.75" customHeight="1" x14ac:dyDescent="0.25">
      <c r="A90" s="8">
        <v>8</v>
      </c>
      <c r="B90" s="89"/>
      <c r="C90" s="91"/>
      <c r="D90" s="7"/>
      <c r="E90" s="4"/>
      <c r="F90" s="8"/>
      <c r="G90" s="8"/>
      <c r="H90" s="8"/>
      <c r="I90" s="8"/>
      <c r="J90" s="4"/>
      <c r="K90" s="4"/>
      <c r="L90" s="4"/>
      <c r="M90" s="17" t="e">
        <f>IF(AND(Uitslagen!#REF!="",B90=""),"",IF(AND((Uitslagen!#REF!=B90)),#REF!,0))</f>
        <v>#REF!</v>
      </c>
    </row>
    <row r="91" spans="1:13" ht="3" customHeight="1" x14ac:dyDescent="0.25">
      <c r="A91" s="8"/>
      <c r="B91" s="87"/>
      <c r="C91" s="87"/>
      <c r="D91" s="7"/>
      <c r="E91" s="4"/>
      <c r="F91" s="8"/>
      <c r="G91" s="8"/>
      <c r="H91" s="8"/>
      <c r="I91" s="8"/>
      <c r="J91" s="4"/>
      <c r="K91" s="4"/>
      <c r="L91" s="4"/>
      <c r="M91" s="8"/>
    </row>
    <row r="92" spans="1:13" ht="12.75" customHeight="1" x14ac:dyDescent="0.25">
      <c r="A92" s="8">
        <v>9</v>
      </c>
      <c r="B92" s="89"/>
      <c r="C92" s="91"/>
      <c r="D92" s="7"/>
      <c r="E92" s="4"/>
      <c r="F92" s="8"/>
      <c r="G92" s="8"/>
      <c r="H92" s="8"/>
      <c r="I92" s="8"/>
      <c r="J92" s="4"/>
      <c r="K92" s="4"/>
      <c r="L92" s="4"/>
      <c r="M92" s="17" t="e">
        <f>IF(AND(Uitslagen!#REF!="",B92=""),"",IF(AND((Uitslagen!#REF!=B92)),#REF!,0))</f>
        <v>#REF!</v>
      </c>
    </row>
    <row r="93" spans="1:13" ht="3" customHeight="1" x14ac:dyDescent="0.25">
      <c r="A93" s="8"/>
      <c r="B93" s="87"/>
      <c r="C93" s="87"/>
      <c r="D93" s="7"/>
      <c r="E93" s="4"/>
      <c r="F93" s="8"/>
      <c r="G93" s="8"/>
      <c r="H93" s="8"/>
      <c r="I93" s="8"/>
      <c r="J93" s="4"/>
      <c r="K93" s="4"/>
      <c r="L93" s="4"/>
      <c r="M93" s="8"/>
    </row>
    <row r="94" spans="1:13" ht="12.75" customHeight="1" x14ac:dyDescent="0.25">
      <c r="A94" s="8">
        <v>10</v>
      </c>
      <c r="B94" s="89"/>
      <c r="C94" s="91"/>
      <c r="D94" s="7"/>
      <c r="E94" s="4"/>
      <c r="F94" s="8"/>
      <c r="G94" s="8"/>
      <c r="H94" s="8"/>
      <c r="I94" s="8"/>
      <c r="J94" s="4"/>
      <c r="K94" s="4"/>
      <c r="L94" s="4"/>
      <c r="M94" s="17" t="e">
        <f>IF(AND(Uitslagen!#REF!="",B94=""),"",IF(AND((Uitslagen!#REF!=B94)),#REF!,0))</f>
        <v>#REF!</v>
      </c>
    </row>
    <row r="95" spans="1:13" ht="3" customHeight="1" x14ac:dyDescent="0.25">
      <c r="A95" s="8"/>
      <c r="B95" s="87"/>
      <c r="C95" s="87"/>
      <c r="D95" s="7"/>
      <c r="E95" s="4"/>
      <c r="F95" s="8"/>
      <c r="G95" s="8"/>
      <c r="H95" s="8"/>
      <c r="I95" s="8"/>
      <c r="J95" s="4"/>
      <c r="K95" s="4"/>
      <c r="L95" s="4"/>
      <c r="M95" s="8"/>
    </row>
    <row r="96" spans="1:13" ht="12.75" customHeight="1" x14ac:dyDescent="0.25">
      <c r="A96" s="8">
        <v>11</v>
      </c>
      <c r="B96" s="89"/>
      <c r="C96" s="91"/>
      <c r="D96" s="7"/>
      <c r="E96" s="4"/>
      <c r="F96" s="8"/>
      <c r="G96" s="8"/>
      <c r="H96" s="8"/>
      <c r="I96" s="8"/>
      <c r="J96" s="4"/>
      <c r="K96" s="4"/>
      <c r="L96" s="4"/>
      <c r="M96" s="17" t="e">
        <f>IF(AND(Uitslagen!#REF!="",B96=""),"",IF(AND((Uitslagen!#REF!=B96)),#REF!,0))</f>
        <v>#REF!</v>
      </c>
    </row>
    <row r="97" spans="1:13" ht="3" customHeight="1" x14ac:dyDescent="0.25">
      <c r="A97" s="8"/>
      <c r="B97" s="87"/>
      <c r="C97" s="87"/>
      <c r="D97" s="7"/>
      <c r="E97" s="4"/>
      <c r="F97" s="8"/>
      <c r="G97" s="8"/>
      <c r="H97" s="8"/>
      <c r="I97" s="8"/>
      <c r="J97" s="4"/>
      <c r="K97" s="4"/>
      <c r="L97" s="4"/>
      <c r="M97" s="8"/>
    </row>
    <row r="98" spans="1:13" ht="12.75" customHeight="1" x14ac:dyDescent="0.25">
      <c r="A98" s="8">
        <v>12</v>
      </c>
      <c r="B98" s="89"/>
      <c r="C98" s="91"/>
      <c r="D98" s="7"/>
      <c r="E98" s="4"/>
      <c r="F98" s="8"/>
      <c r="G98" s="8"/>
      <c r="H98" s="8"/>
      <c r="I98" s="8"/>
      <c r="J98" s="4"/>
      <c r="K98" s="4"/>
      <c r="L98" s="4"/>
      <c r="M98" s="17" t="e">
        <f>IF(AND(Uitslagen!#REF!="",B98=""),"",IF(AND((Uitslagen!#REF!=B98)),#REF!,0))</f>
        <v>#REF!</v>
      </c>
    </row>
    <row r="99" spans="1:13" ht="3" customHeight="1" x14ac:dyDescent="0.25">
      <c r="A99" s="8"/>
      <c r="B99" s="87"/>
      <c r="C99" s="87"/>
      <c r="D99" s="7"/>
      <c r="E99" s="4"/>
      <c r="F99" s="8"/>
      <c r="G99" s="8"/>
      <c r="H99" s="8"/>
      <c r="I99" s="8"/>
      <c r="J99" s="4"/>
      <c r="K99" s="4"/>
      <c r="L99" s="4"/>
      <c r="M99" s="8"/>
    </row>
    <row r="100" spans="1:13" ht="12.75" customHeight="1" x14ac:dyDescent="0.25">
      <c r="A100" s="8">
        <v>13</v>
      </c>
      <c r="B100" s="89"/>
      <c r="C100" s="91"/>
      <c r="D100" s="7"/>
      <c r="E100" s="4"/>
      <c r="F100" s="8"/>
      <c r="G100" s="8"/>
      <c r="H100" s="8"/>
      <c r="I100" s="8"/>
      <c r="J100" s="4"/>
      <c r="K100" s="4"/>
      <c r="L100" s="4"/>
      <c r="M100" s="17" t="e">
        <f>IF(AND(Uitslagen!#REF!="",B100=""),"",IF(AND((Uitslagen!#REF!=B100)),#REF!,0))</f>
        <v>#REF!</v>
      </c>
    </row>
    <row r="101" spans="1:13" ht="3" customHeight="1" x14ac:dyDescent="0.25">
      <c r="A101" s="8"/>
      <c r="B101" s="87"/>
      <c r="C101" s="87"/>
      <c r="D101" s="7"/>
      <c r="E101" s="4"/>
      <c r="F101" s="8"/>
      <c r="G101" s="8"/>
      <c r="H101" s="8"/>
      <c r="I101" s="8"/>
      <c r="J101" s="4"/>
      <c r="K101" s="4"/>
      <c r="L101" s="4"/>
      <c r="M101" s="8"/>
    </row>
    <row r="102" spans="1:13" ht="12.75" customHeight="1" x14ac:dyDescent="0.25">
      <c r="A102" s="8">
        <v>14</v>
      </c>
      <c r="B102" s="89"/>
      <c r="C102" s="91"/>
      <c r="D102" s="7"/>
      <c r="E102" s="4"/>
      <c r="F102" s="8"/>
      <c r="G102" s="8"/>
      <c r="H102" s="8"/>
      <c r="I102" s="8"/>
      <c r="J102" s="4"/>
      <c r="K102" s="4"/>
      <c r="L102" s="4"/>
      <c r="M102" s="17" t="e">
        <f>IF(AND(Uitslagen!#REF!="",B102=""),"",IF(AND((Uitslagen!#REF!=B102)),#REF!,0))</f>
        <v>#REF!</v>
      </c>
    </row>
    <row r="103" spans="1:13" ht="3" customHeight="1" x14ac:dyDescent="0.25">
      <c r="A103" s="8"/>
      <c r="B103" s="87"/>
      <c r="C103" s="87"/>
      <c r="D103" s="7"/>
      <c r="E103" s="4"/>
      <c r="F103" s="8"/>
      <c r="G103" s="8"/>
      <c r="H103" s="8"/>
      <c r="I103" s="8"/>
      <c r="J103" s="4"/>
      <c r="K103" s="4"/>
      <c r="L103" s="4"/>
      <c r="M103" s="8"/>
    </row>
    <row r="104" spans="1:13" ht="12.75" customHeight="1" x14ac:dyDescent="0.25">
      <c r="A104" s="8">
        <v>15</v>
      </c>
      <c r="B104" s="89"/>
      <c r="C104" s="91"/>
      <c r="D104" s="7"/>
      <c r="E104" s="4"/>
      <c r="F104" s="8"/>
      <c r="G104" s="8"/>
      <c r="H104" s="8"/>
      <c r="I104" s="8"/>
      <c r="J104" s="4"/>
      <c r="K104" s="4"/>
      <c r="L104" s="4"/>
      <c r="M104" s="17" t="e">
        <f>IF(AND(Uitslagen!#REF!="",B104=""),"",IF(AND((Uitslagen!#REF!=B104)),#REF!,0))</f>
        <v>#REF!</v>
      </c>
    </row>
    <row r="105" spans="1:13" ht="3" customHeight="1" x14ac:dyDescent="0.25">
      <c r="A105" s="8"/>
      <c r="B105" s="87"/>
      <c r="C105" s="87"/>
      <c r="D105" s="7"/>
      <c r="E105" s="4"/>
      <c r="F105" s="8"/>
      <c r="G105" s="8"/>
      <c r="H105" s="8"/>
      <c r="I105" s="8"/>
      <c r="J105" s="4"/>
      <c r="K105" s="4"/>
      <c r="L105" s="4"/>
      <c r="M105" s="8"/>
    </row>
    <row r="106" spans="1:13" ht="12.75" customHeight="1" x14ac:dyDescent="0.25">
      <c r="A106" s="8">
        <v>16</v>
      </c>
      <c r="B106" s="89"/>
      <c r="C106" s="91"/>
      <c r="D106" s="7"/>
      <c r="E106" s="4"/>
      <c r="F106" s="8"/>
      <c r="G106" s="8"/>
      <c r="H106" s="8"/>
      <c r="I106" s="8"/>
      <c r="J106" s="4"/>
      <c r="K106" s="4"/>
      <c r="L106" s="4"/>
      <c r="M106" s="17" t="e">
        <f>IF(AND(Uitslagen!#REF!="",B106=""),"",IF(AND((Uitslagen!#REF!=B106)),#REF!,0))</f>
        <v>#REF!</v>
      </c>
    </row>
    <row r="107" spans="1:13" ht="3" customHeight="1" x14ac:dyDescent="0.25">
      <c r="A107" s="8"/>
      <c r="B107" s="87"/>
      <c r="C107" s="87"/>
      <c r="D107" s="7"/>
      <c r="E107" s="4"/>
      <c r="F107" s="8"/>
      <c r="G107" s="8"/>
      <c r="H107" s="8"/>
      <c r="I107" s="8"/>
      <c r="J107" s="4"/>
      <c r="K107" s="4"/>
      <c r="L107" s="4"/>
      <c r="M107" s="8"/>
    </row>
    <row r="108" spans="1:13" ht="12.75" customHeight="1" x14ac:dyDescent="0.25">
      <c r="A108" s="8">
        <v>17</v>
      </c>
      <c r="B108" s="89"/>
      <c r="C108" s="91"/>
      <c r="D108" s="7"/>
      <c r="E108" s="4"/>
      <c r="F108" s="8"/>
      <c r="G108" s="8"/>
      <c r="H108" s="8"/>
      <c r="I108" s="8"/>
      <c r="J108" s="4"/>
      <c r="K108" s="4"/>
      <c r="L108" s="4"/>
      <c r="M108" s="17" t="e">
        <f>IF(AND(Uitslagen!#REF!="",B108=""),"",IF(AND((Uitslagen!#REF!=B108)),#REF!,0))</f>
        <v>#REF!</v>
      </c>
    </row>
    <row r="109" spans="1:13" ht="3" customHeight="1" x14ac:dyDescent="0.25">
      <c r="A109" s="8"/>
      <c r="B109" s="87"/>
      <c r="C109" s="87"/>
      <c r="D109" s="7"/>
      <c r="E109" s="4"/>
      <c r="F109" s="8"/>
      <c r="G109" s="8"/>
      <c r="H109" s="8"/>
      <c r="I109" s="8"/>
      <c r="J109" s="4"/>
      <c r="K109" s="4"/>
      <c r="L109" s="4"/>
      <c r="M109" s="8"/>
    </row>
    <row r="110" spans="1:13" ht="12.75" customHeight="1" x14ac:dyDescent="0.25">
      <c r="A110" s="8">
        <v>18</v>
      </c>
      <c r="B110" s="89"/>
      <c r="C110" s="91"/>
      <c r="D110" s="7"/>
      <c r="E110" s="4"/>
      <c r="F110" s="8"/>
      <c r="G110" s="8"/>
      <c r="H110" s="8"/>
      <c r="I110" s="8"/>
      <c r="J110" s="4"/>
      <c r="K110" s="4"/>
      <c r="L110" s="4"/>
      <c r="M110" s="17" t="e">
        <f>IF(AND(Uitslagen!#REF!="",B110=""),"",IF(AND((Uitslagen!#REF!=B110)),#REF!,0))</f>
        <v>#REF!</v>
      </c>
    </row>
    <row r="111" spans="1:13" ht="3" customHeight="1" x14ac:dyDescent="0.25">
      <c r="A111" s="8"/>
      <c r="B111" s="87"/>
      <c r="C111" s="87"/>
      <c r="D111" s="7"/>
      <c r="E111" s="4"/>
      <c r="F111" s="8"/>
      <c r="G111" s="8"/>
      <c r="H111" s="8"/>
      <c r="I111" s="8"/>
      <c r="J111" s="4"/>
      <c r="K111" s="4"/>
      <c r="L111" s="4"/>
      <c r="M111" s="8"/>
    </row>
    <row r="112" spans="1:13" ht="12.75" customHeight="1" x14ac:dyDescent="0.25">
      <c r="A112" s="8">
        <v>19</v>
      </c>
      <c r="B112" s="89"/>
      <c r="C112" s="91"/>
      <c r="D112" s="7"/>
      <c r="E112" s="4"/>
      <c r="F112" s="8"/>
      <c r="G112" s="8"/>
      <c r="H112" s="8"/>
      <c r="I112" s="8"/>
      <c r="J112" s="4"/>
      <c r="K112" s="4"/>
      <c r="L112" s="4"/>
      <c r="M112" s="17" t="e">
        <f>IF(AND(Uitslagen!#REF!="",B112=""),"",IF(AND((Uitslagen!#REF!=B112)),#REF!,0))</f>
        <v>#REF!</v>
      </c>
    </row>
    <row r="113" spans="1:13" ht="3" customHeight="1" x14ac:dyDescent="0.25">
      <c r="A113" s="8"/>
      <c r="B113" s="87"/>
      <c r="C113" s="87"/>
      <c r="D113" s="7"/>
      <c r="E113" s="4"/>
      <c r="F113" s="8"/>
      <c r="G113" s="8"/>
      <c r="H113" s="8"/>
      <c r="I113" s="8"/>
      <c r="J113" s="4"/>
      <c r="K113" s="4"/>
      <c r="L113" s="4"/>
      <c r="M113" s="8"/>
    </row>
    <row r="114" spans="1:13" ht="12.75" customHeight="1" x14ac:dyDescent="0.25">
      <c r="A114" s="8">
        <v>20</v>
      </c>
      <c r="B114" s="89"/>
      <c r="C114" s="91"/>
      <c r="D114" s="7"/>
      <c r="E114" s="4"/>
      <c r="F114" s="8"/>
      <c r="G114" s="8"/>
      <c r="H114" s="8"/>
      <c r="I114" s="8"/>
      <c r="J114" s="4"/>
      <c r="K114" s="4"/>
      <c r="L114" s="4"/>
      <c r="M114" s="17" t="e">
        <f>IF(AND(Uitslagen!#REF!="",B114=""),"",IF(AND((Uitslagen!#REF!=B114)),#REF!,0))</f>
        <v>#REF!</v>
      </c>
    </row>
    <row r="115" spans="1:13" ht="3" customHeight="1" x14ac:dyDescent="0.25">
      <c r="A115" s="9"/>
      <c r="B115" s="7"/>
      <c r="C115" s="8"/>
      <c r="D115" s="7"/>
      <c r="E115" s="4"/>
      <c r="F115" s="8"/>
      <c r="G115" s="8"/>
      <c r="H115" s="8"/>
      <c r="I115" s="8"/>
      <c r="J115" s="4"/>
      <c r="K115" s="4"/>
      <c r="L115" s="4"/>
      <c r="M115" s="8"/>
    </row>
    <row r="116" spans="1:13" ht="12.75" customHeight="1" x14ac:dyDescent="0.3">
      <c r="A116" s="9"/>
      <c r="B116" s="7"/>
      <c r="C116" s="8"/>
      <c r="D116" s="7"/>
      <c r="E116" s="4"/>
      <c r="F116" s="93" t="s">
        <v>35</v>
      </c>
      <c r="G116" s="93"/>
      <c r="H116" s="93"/>
      <c r="I116" s="93"/>
      <c r="J116" s="93"/>
      <c r="K116" s="4"/>
      <c r="L116" s="4"/>
      <c r="M116" s="21" t="e">
        <f>SUM(M76:M114)</f>
        <v>#REF!</v>
      </c>
    </row>
    <row r="117" spans="1:13" ht="12.75" customHeight="1" thickBot="1" x14ac:dyDescent="0.3">
      <c r="A117" s="9"/>
      <c r="B117" s="7"/>
      <c r="C117" s="8"/>
      <c r="D117" s="7"/>
      <c r="E117" s="4"/>
      <c r="F117" s="8"/>
      <c r="G117" s="8"/>
      <c r="H117" s="8"/>
      <c r="I117" s="8"/>
      <c r="J117" s="4"/>
      <c r="K117" s="4"/>
      <c r="L117" s="4"/>
      <c r="M117" s="8"/>
    </row>
    <row r="118" spans="1:13" ht="15" customHeight="1" thickTop="1" thickBot="1" x14ac:dyDescent="0.3">
      <c r="A118" s="9"/>
      <c r="B118" s="7"/>
      <c r="C118" s="8"/>
      <c r="D118" s="7"/>
      <c r="E118" s="4"/>
      <c r="F118" s="88" t="s">
        <v>36</v>
      </c>
      <c r="G118" s="88"/>
      <c r="H118" s="88"/>
      <c r="I118" s="88"/>
      <c r="J118" s="88"/>
      <c r="K118" s="8"/>
      <c r="L118" s="8"/>
      <c r="M118" s="22" t="e">
        <f>M52+M72+M116</f>
        <v>#REF!</v>
      </c>
    </row>
    <row r="119" spans="1:13" ht="12.75" customHeight="1" thickTop="1" x14ac:dyDescent="0.25">
      <c r="A119" s="9"/>
      <c r="B119" s="7"/>
      <c r="C119" s="8"/>
      <c r="D119" s="7"/>
      <c r="E119" s="4"/>
      <c r="F119" s="8"/>
      <c r="G119" s="8"/>
      <c r="H119" s="8"/>
      <c r="I119" s="8"/>
      <c r="J119" s="4"/>
      <c r="K119" s="4"/>
      <c r="L119" s="4"/>
      <c r="M119" s="8"/>
    </row>
  </sheetData>
  <sheetProtection password="91B1" sheet="1" objects="1" scenarios="1"/>
  <mergeCells count="68">
    <mergeCell ref="A2:B2"/>
    <mergeCell ref="D2:H2"/>
    <mergeCell ref="A4:B4"/>
    <mergeCell ref="D4:H4"/>
    <mergeCell ref="F5:H5"/>
    <mergeCell ref="F6:H6"/>
    <mergeCell ref="A60:F60"/>
    <mergeCell ref="A62:F62"/>
    <mergeCell ref="A64:F64"/>
    <mergeCell ref="H64:K64"/>
    <mergeCell ref="A58:F58"/>
    <mergeCell ref="F52:J52"/>
    <mergeCell ref="H54:J54"/>
    <mergeCell ref="H56:J56"/>
    <mergeCell ref="A54:F54"/>
    <mergeCell ref="H60:J60"/>
    <mergeCell ref="H62:J62"/>
    <mergeCell ref="H70:K70"/>
    <mergeCell ref="B76:C76"/>
    <mergeCell ref="H68:K68"/>
    <mergeCell ref="A56:F56"/>
    <mergeCell ref="B81:C81"/>
    <mergeCell ref="B83:C83"/>
    <mergeCell ref="B85:C85"/>
    <mergeCell ref="B96:C96"/>
    <mergeCell ref="B88:C88"/>
    <mergeCell ref="A66:F66"/>
    <mergeCell ref="A68:F68"/>
    <mergeCell ref="A70:F70"/>
    <mergeCell ref="B77:C77"/>
    <mergeCell ref="B92:C92"/>
    <mergeCell ref="B114:C114"/>
    <mergeCell ref="F72:J72"/>
    <mergeCell ref="F116:J116"/>
    <mergeCell ref="B78:C78"/>
    <mergeCell ref="B91:C91"/>
    <mergeCell ref="B82:C82"/>
    <mergeCell ref="B84:C84"/>
    <mergeCell ref="B86:C86"/>
    <mergeCell ref="B89:C89"/>
    <mergeCell ref="B112:C112"/>
    <mergeCell ref="B95:C95"/>
    <mergeCell ref="B94:C94"/>
    <mergeCell ref="B79:C79"/>
    <mergeCell ref="B111:C111"/>
    <mergeCell ref="B97:C97"/>
    <mergeCell ref="B99:C99"/>
    <mergeCell ref="B101:C101"/>
    <mergeCell ref="B103:C103"/>
    <mergeCell ref="B98:C98"/>
    <mergeCell ref="B100:C100"/>
    <mergeCell ref="B102:C102"/>
    <mergeCell ref="B105:C105"/>
    <mergeCell ref="F118:J118"/>
    <mergeCell ref="H58:K58"/>
    <mergeCell ref="B74:C74"/>
    <mergeCell ref="B113:C113"/>
    <mergeCell ref="B106:C106"/>
    <mergeCell ref="B108:C108"/>
    <mergeCell ref="B110:C110"/>
    <mergeCell ref="B93:C93"/>
    <mergeCell ref="B104:C104"/>
    <mergeCell ref="H66:K66"/>
    <mergeCell ref="B87:C87"/>
    <mergeCell ref="B80:C80"/>
    <mergeCell ref="B107:C107"/>
    <mergeCell ref="B109:C109"/>
    <mergeCell ref="B90:C90"/>
  </mergeCells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M81"/>
  <sheetViews>
    <sheetView showGridLines="0" topLeftCell="A16" workbookViewId="0">
      <selection activeCell="O61" sqref="O61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60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60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0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3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0</v>
      </c>
      <c r="G14" s="51"/>
      <c r="H14" s="16">
        <v>1</v>
      </c>
      <c r="I14" s="51"/>
      <c r="J14" s="17">
        <v>2</v>
      </c>
      <c r="K14" s="4"/>
      <c r="L14" s="4"/>
      <c r="M14" s="17">
        <f>SUM(IF(AND(F14=Uitslagen!F9,H14=Uitslagen!H9),10,0),IF(J14=Uitslagen!J9,5,0))</f>
        <v>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3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1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3</v>
      </c>
      <c r="I22" s="51"/>
      <c r="J22" s="17">
        <v>2</v>
      </c>
      <c r="K22" s="4"/>
      <c r="L22" s="4"/>
      <c r="M22" s="17">
        <f>SUM(IF(AND(F22=Uitslagen!F17,H22=Uitslagen!H17),10,0),IF(J22=Uitslagen!J17,5,0))</f>
        <v>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0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0</v>
      </c>
      <c r="I30" s="51"/>
      <c r="J30" s="17">
        <v>3</v>
      </c>
      <c r="K30" s="4"/>
      <c r="L30" s="4"/>
      <c r="M30" s="17"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3</v>
      </c>
      <c r="I34" s="51"/>
      <c r="J34" s="17">
        <v>2</v>
      </c>
      <c r="K34" s="4"/>
      <c r="L34" s="4"/>
      <c r="M34" s="17">
        <f>SUM(IF(AND(F34=Uitslagen!F29,H34=Uitslagen!H29),10,0),IF(J34=Uitslagen!J29,5,0))</f>
        <v>15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4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3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5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0</v>
      </c>
      <c r="G44" s="51"/>
      <c r="H44" s="16">
        <v>1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3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1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1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5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3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0</v>
      </c>
      <c r="G56" s="51"/>
      <c r="H56" s="16">
        <v>0</v>
      </c>
      <c r="I56" s="51"/>
      <c r="J56" s="17">
        <v>3</v>
      </c>
      <c r="K56" s="4"/>
      <c r="L56" s="4"/>
      <c r="M56" s="17"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0</v>
      </c>
      <c r="G58" s="51"/>
      <c r="H58" s="16">
        <v>1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60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47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47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 t="s">
        <v>17</v>
      </c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 t="s">
        <v>15</v>
      </c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60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66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60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M81"/>
  <sheetViews>
    <sheetView showGridLines="0" topLeftCell="A19" workbookViewId="0">
      <selection activeCell="J75" sqref="J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82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81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1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1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3</v>
      </c>
      <c r="I14" s="51"/>
      <c r="J14" s="17">
        <v>2</v>
      </c>
      <c r="K14" s="4"/>
      <c r="L14" s="4"/>
      <c r="M14" s="17">
        <f>SUM(IF(AND(F14=Uitslagen!F9,H14=Uitslagen!H9),10,0),IF(J14=Uitslagen!J9,5,0))</f>
        <v>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1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0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1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2</v>
      </c>
      <c r="G30" s="51"/>
      <c r="H30" s="16">
        <v>2</v>
      </c>
      <c r="I30" s="51"/>
      <c r="J30" s="17">
        <v>3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1</v>
      </c>
      <c r="I34" s="51"/>
      <c r="J34" s="17">
        <v>3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1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0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0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2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1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3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2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 t="s">
        <v>17</v>
      </c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/>
      <c r="J63" s="49" t="s">
        <v>17</v>
      </c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/>
      <c r="J65" s="30" t="s">
        <v>14</v>
      </c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/>
      <c r="J67" s="30" t="s">
        <v>47</v>
      </c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60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 t="s">
        <v>68</v>
      </c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40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M81"/>
  <sheetViews>
    <sheetView showGridLines="0" topLeftCell="A16" workbookViewId="0">
      <selection activeCell="J75" sqref="J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83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81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0</v>
      </c>
      <c r="I8" s="51"/>
      <c r="J8" s="17">
        <v>1</v>
      </c>
      <c r="K8" s="4"/>
      <c r="L8" s="4"/>
      <c r="M8" s="17">
        <f>SUM(IF(AND(F8=Uitslagen!F3,H8=Uitslagen!H3),10,0),IF(J8=Uitslagen!J3,5,0))</f>
        <v>5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1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0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15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1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1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2</v>
      </c>
      <c r="I28" s="51"/>
      <c r="J28" s="17">
        <v>2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1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1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0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1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2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1</v>
      </c>
      <c r="I48" s="51"/>
      <c r="J48" s="17">
        <v>1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1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2</v>
      </c>
      <c r="G52" s="51"/>
      <c r="H52" s="16">
        <v>2</v>
      </c>
      <c r="I52" s="51"/>
      <c r="J52" s="17">
        <v>3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3</v>
      </c>
      <c r="G58" s="51"/>
      <c r="H58" s="16">
        <v>2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 t="s">
        <v>17</v>
      </c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15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 t="s">
        <v>59</v>
      </c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/>
      <c r="J67" s="30" t="s">
        <v>17</v>
      </c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 t="s">
        <v>80</v>
      </c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 t="s">
        <v>76</v>
      </c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M81"/>
  <sheetViews>
    <sheetView showGridLines="0" topLeftCell="A16" workbookViewId="0">
      <selection activeCell="O67" sqref="O67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84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81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1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3</v>
      </c>
      <c r="G14" s="51"/>
      <c r="H14" s="16">
        <v>2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1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1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1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0</v>
      </c>
      <c r="I28" s="51"/>
      <c r="J28" s="17">
        <v>1</v>
      </c>
      <c r="K28" s="4"/>
      <c r="L28" s="4"/>
      <c r="M28" s="17">
        <f>SUM(IF(AND(F28=Uitslagen!F23,H28=Uitslagen!H23),10,0),IF(J28=Uitslagen!J23,5,0))</f>
        <v>15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1</v>
      </c>
      <c r="I30" s="51"/>
      <c r="J30" s="17">
        <v>3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>
        <v>3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0</v>
      </c>
      <c r="G38" s="51"/>
      <c r="H38" s="16">
        <v>1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0</v>
      </c>
      <c r="I42" s="51"/>
      <c r="J42" s="17">
        <v>1</v>
      </c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0</v>
      </c>
      <c r="G44" s="51"/>
      <c r="H44" s="16">
        <v>0</v>
      </c>
      <c r="I44" s="51"/>
      <c r="J44" s="17">
        <v>3</v>
      </c>
      <c r="K44" s="4"/>
      <c r="L44" s="4"/>
      <c r="M44" s="17"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0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1</v>
      </c>
      <c r="I48" s="51"/>
      <c r="J48" s="17">
        <v>3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0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1</v>
      </c>
      <c r="I52" s="51"/>
      <c r="J52" s="17">
        <v>3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1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54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47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 t="s">
        <v>54</v>
      </c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 t="s">
        <v>14</v>
      </c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60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85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40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81"/>
  <sheetViews>
    <sheetView showGridLines="0" topLeftCell="A22" workbookViewId="0">
      <selection activeCell="J75" sqref="J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81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81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0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2</v>
      </c>
      <c r="I22" s="51"/>
      <c r="J22" s="17">
        <v>2</v>
      </c>
      <c r="K22" s="4"/>
      <c r="L22" s="4"/>
      <c r="M22" s="17">
        <f>SUM(IF(AND(F22=Uitslagen!F17,H22=Uitslagen!H17),10,0),IF(J22=Uitslagen!J17,5,0))</f>
        <v>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2</v>
      </c>
      <c r="I26" s="51"/>
      <c r="J26" s="17">
        <v>2</v>
      </c>
      <c r="K26" s="4"/>
      <c r="L26" s="4"/>
      <c r="M26" s="17">
        <f>SUM(IF(AND(F26=Uitslagen!F21,H26=Uitslagen!H21),10,0),IF(J26=Uitslagen!J21,5,0))</f>
        <v>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0</v>
      </c>
      <c r="I28" s="51"/>
      <c r="J28" s="17">
        <v>1</v>
      </c>
      <c r="K28" s="4"/>
      <c r="L28" s="4"/>
      <c r="M28" s="17">
        <f>SUM(IF(AND(F28=Uitslagen!F23,H28=Uitslagen!H23),10,0),IF(J28=Uitslagen!J23,5,0))</f>
        <v>15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2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2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2</v>
      </c>
      <c r="I38" s="51"/>
      <c r="J38" s="17">
        <v>2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2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2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0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2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0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2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2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65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59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59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 t="s">
        <v>15</v>
      </c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 t="s">
        <v>17</v>
      </c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 t="s">
        <v>81</v>
      </c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 t="s">
        <v>66</v>
      </c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65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81"/>
  <sheetViews>
    <sheetView showGridLines="0" topLeftCell="A28" workbookViewId="0">
      <selection activeCell="J75" sqref="J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86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81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2</v>
      </c>
      <c r="G12" s="51"/>
      <c r="H12" s="16">
        <v>2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3</v>
      </c>
      <c r="G14" s="51"/>
      <c r="H14" s="16">
        <v>1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4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3</v>
      </c>
      <c r="G22" s="51"/>
      <c r="H22" s="16">
        <v>1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2</v>
      </c>
      <c r="I26" s="51"/>
      <c r="J26" s="17">
        <v>2</v>
      </c>
      <c r="K26" s="4"/>
      <c r="L26" s="4"/>
      <c r="M26" s="17">
        <f>SUM(IF(AND(F26=Uitslagen!F21,H26=Uitslagen!H21),10,0),IF(J26=Uitslagen!J21,5,0))</f>
        <v>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3</v>
      </c>
      <c r="G28" s="51"/>
      <c r="H28" s="16">
        <v>1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3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2</v>
      </c>
      <c r="I38" s="51"/>
      <c r="J38" s="17">
        <v>2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1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3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0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1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1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 t="s">
        <v>47</v>
      </c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/>
      <c r="J63" s="49" t="s">
        <v>47</v>
      </c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/>
      <c r="J65" s="30" t="s">
        <v>14</v>
      </c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/>
      <c r="J67" s="30" t="s">
        <v>87</v>
      </c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 t="s">
        <v>88</v>
      </c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 t="s">
        <v>66</v>
      </c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M81"/>
  <sheetViews>
    <sheetView showGridLines="0" topLeftCell="A25" workbookViewId="0">
      <selection activeCell="I75" sqref="I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89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90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0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1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0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1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2</v>
      </c>
      <c r="I26" s="51"/>
      <c r="J26" s="17">
        <v>2</v>
      </c>
      <c r="K26" s="4"/>
      <c r="L26" s="4"/>
      <c r="M26" s="17">
        <f>SUM(IF(AND(F26=Uitslagen!F21,H26=Uitslagen!H21),10,0),IF(J26=Uitslagen!J21,5,0))</f>
        <v>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1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2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3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1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2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2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1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2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1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2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1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47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 t="s">
        <v>47</v>
      </c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 t="s">
        <v>54</v>
      </c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15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75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66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45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M81"/>
  <sheetViews>
    <sheetView showGridLines="0" topLeftCell="A25" workbookViewId="0">
      <selection activeCell="J75" sqref="J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91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90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2</v>
      </c>
      <c r="G8" s="51"/>
      <c r="H8" s="16">
        <v>1</v>
      </c>
      <c r="I8" s="51"/>
      <c r="J8" s="17">
        <v>1</v>
      </c>
      <c r="K8" s="4"/>
      <c r="L8" s="4"/>
      <c r="M8" s="17">
        <f>SUM(IF(AND(F8=Uitslagen!F3,H8=Uitslagen!H3),10,0),IF(J8=Uitslagen!J3,5,0))</f>
        <v>15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1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0</v>
      </c>
      <c r="G16" s="51"/>
      <c r="H16" s="16">
        <v>1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1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0</v>
      </c>
      <c r="G20" s="51"/>
      <c r="H20" s="16">
        <v>2</v>
      </c>
      <c r="I20" s="51"/>
      <c r="J20" s="17">
        <v>2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1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3</v>
      </c>
      <c r="I26" s="51"/>
      <c r="J26" s="17">
        <v>2</v>
      </c>
      <c r="K26" s="4"/>
      <c r="L26" s="4"/>
      <c r="M26" s="17">
        <f>SUM(IF(AND(F26=Uitslagen!F21,H26=Uitslagen!H21),10,0),IF(J26=Uitslagen!J21,5,0))</f>
        <v>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2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3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1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3</v>
      </c>
      <c r="I38" s="51"/>
      <c r="J38" s="17">
        <v>2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2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1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3</v>
      </c>
      <c r="I46" s="51"/>
      <c r="J46" s="17">
        <v>2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3</v>
      </c>
      <c r="G48" s="51"/>
      <c r="H48" s="16">
        <v>1</v>
      </c>
      <c r="I48" s="51"/>
      <c r="J48" s="17">
        <v>1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0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0</v>
      </c>
      <c r="G58" s="51"/>
      <c r="H58" s="16">
        <v>2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53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53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 t="s">
        <v>54</v>
      </c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92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 t="s">
        <v>76</v>
      </c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M81"/>
  <sheetViews>
    <sheetView showGridLines="0" topLeftCell="A28" workbookViewId="0">
      <selection activeCell="P36" sqref="P36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93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90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2</v>
      </c>
      <c r="G8" s="51"/>
      <c r="H8" s="16">
        <v>3</v>
      </c>
      <c r="I8" s="51"/>
      <c r="J8" s="17"/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0</v>
      </c>
      <c r="I10" s="51"/>
      <c r="J10" s="17"/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2</v>
      </c>
      <c r="G12" s="51"/>
      <c r="H12" s="16">
        <v>1</v>
      </c>
      <c r="I12" s="51"/>
      <c r="J12" s="17"/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/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0</v>
      </c>
      <c r="G16" s="51"/>
      <c r="H16" s="16">
        <v>3</v>
      </c>
      <c r="I16" s="51"/>
      <c r="J16" s="17"/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1</v>
      </c>
      <c r="G18" s="51"/>
      <c r="H18" s="16">
        <v>0</v>
      </c>
      <c r="I18" s="51"/>
      <c r="J18" s="17"/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1</v>
      </c>
      <c r="I20" s="51"/>
      <c r="J20" s="17"/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1</v>
      </c>
      <c r="I22" s="51"/>
      <c r="J22" s="17"/>
      <c r="K22" s="4"/>
      <c r="L22" s="4"/>
      <c r="M22" s="17"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>
        <v>0</v>
      </c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2</v>
      </c>
      <c r="I24" s="51"/>
      <c r="J24" s="17"/>
      <c r="K24" s="4"/>
      <c r="L24" s="4"/>
      <c r="M24" s="17"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>
        <v>0</v>
      </c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1</v>
      </c>
      <c r="I26" s="51"/>
      <c r="J26" s="17"/>
      <c r="K26" s="4"/>
      <c r="L26" s="4"/>
      <c r="M26" s="17"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>
        <v>0</v>
      </c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1</v>
      </c>
      <c r="I28" s="51"/>
      <c r="J28" s="17"/>
      <c r="K28" s="4"/>
      <c r="L28" s="4"/>
      <c r="M28" s="17"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>
        <v>0</v>
      </c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3</v>
      </c>
      <c r="I30" s="51"/>
      <c r="J30" s="17"/>
      <c r="K30" s="4"/>
      <c r="L30" s="4"/>
      <c r="M30" s="17"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>
        <v>0</v>
      </c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1</v>
      </c>
      <c r="I32" s="51"/>
      <c r="J32" s="17"/>
      <c r="K32" s="4"/>
      <c r="L32" s="4"/>
      <c r="M32" s="17"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>
        <v>0</v>
      </c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/>
      <c r="K34" s="4"/>
      <c r="L34" s="4"/>
      <c r="M34" s="17"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>
        <v>0</v>
      </c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0</v>
      </c>
      <c r="G36" s="51"/>
      <c r="H36" s="16">
        <v>2</v>
      </c>
      <c r="I36" s="51"/>
      <c r="J36" s="17"/>
      <c r="K36" s="4"/>
      <c r="L36" s="4"/>
      <c r="M36" s="17"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>
        <v>0</v>
      </c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3</v>
      </c>
      <c r="I38" s="51"/>
      <c r="J38" s="17"/>
      <c r="K38" s="4"/>
      <c r="L38" s="4"/>
      <c r="M38" s="17"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>
        <v>0</v>
      </c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1</v>
      </c>
      <c r="I40" s="51"/>
      <c r="J40" s="17"/>
      <c r="K40" s="4"/>
      <c r="L40" s="4"/>
      <c r="M40" s="17"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>
        <v>0</v>
      </c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2</v>
      </c>
      <c r="I42" s="51"/>
      <c r="J42" s="17"/>
      <c r="K42" s="4"/>
      <c r="L42" s="4"/>
      <c r="M42" s="17"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>
        <v>0</v>
      </c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0</v>
      </c>
      <c r="G44" s="51"/>
      <c r="H44" s="16">
        <v>2</v>
      </c>
      <c r="I44" s="51"/>
      <c r="J44" s="17"/>
      <c r="K44" s="4"/>
      <c r="L44" s="4"/>
      <c r="M44" s="17"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>
        <v>0</v>
      </c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0</v>
      </c>
      <c r="G46" s="51"/>
      <c r="H46" s="16">
        <v>2</v>
      </c>
      <c r="I46" s="51"/>
      <c r="J46" s="17"/>
      <c r="K46" s="4"/>
      <c r="L46" s="4"/>
      <c r="M46" s="17"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>
        <v>0</v>
      </c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3</v>
      </c>
      <c r="I48" s="51"/>
      <c r="J48" s="17"/>
      <c r="K48" s="4"/>
      <c r="L48" s="4"/>
      <c r="M48" s="17"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>
        <v>0</v>
      </c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1</v>
      </c>
      <c r="I50" s="51"/>
      <c r="J50" s="17"/>
      <c r="K50" s="4"/>
      <c r="L50" s="4"/>
      <c r="M50" s="17"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>
        <v>0</v>
      </c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3</v>
      </c>
      <c r="I52" s="51"/>
      <c r="J52" s="17"/>
      <c r="K52" s="4"/>
      <c r="L52" s="4"/>
      <c r="M52" s="17"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>
        <v>0</v>
      </c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/>
      <c r="K54" s="4"/>
      <c r="L54" s="4"/>
      <c r="M54" s="17"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>
        <v>0</v>
      </c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1</v>
      </c>
      <c r="I56" s="51"/>
      <c r="J56" s="17"/>
      <c r="K56" s="4"/>
      <c r="L56" s="4"/>
      <c r="M56" s="17"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>
        <v>0</v>
      </c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0</v>
      </c>
      <c r="G58" s="51"/>
      <c r="H58" s="16">
        <v>1</v>
      </c>
      <c r="I58" s="51"/>
      <c r="J58" s="17"/>
      <c r="K58" s="4"/>
      <c r="L58" s="4"/>
      <c r="M58" s="17"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87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47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 t="s">
        <v>87</v>
      </c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75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68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81"/>
  <sheetViews>
    <sheetView showGridLines="0" topLeftCell="A30" workbookViewId="0">
      <selection activeCell="J75" sqref="J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94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95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1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4</v>
      </c>
      <c r="G10" s="51"/>
      <c r="H10" s="16">
        <v>2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1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5</v>
      </c>
      <c r="G14" s="51"/>
      <c r="H14" s="16">
        <v>0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3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1</v>
      </c>
      <c r="G18" s="51"/>
      <c r="H18" s="16">
        <v>3</v>
      </c>
      <c r="I18" s="51"/>
      <c r="J18" s="17">
        <v>2</v>
      </c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3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4</v>
      </c>
      <c r="G22" s="51"/>
      <c r="H22" s="16">
        <v>1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3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2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0</v>
      </c>
      <c r="I28" s="51"/>
      <c r="J28" s="17">
        <v>1</v>
      </c>
      <c r="K28" s="4"/>
      <c r="L28" s="4"/>
      <c r="M28" s="17">
        <f>SUM(IF(AND(F28=Uitslagen!F23,H28=Uitslagen!H23),10,0),IF(J28=Uitslagen!J23,5,0))</f>
        <v>15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2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2</v>
      </c>
      <c r="G32" s="51"/>
      <c r="H32" s="16">
        <v>2</v>
      </c>
      <c r="I32" s="51"/>
      <c r="J32" s="17">
        <v>3</v>
      </c>
      <c r="K32" s="4"/>
      <c r="L32" s="4"/>
      <c r="M32" s="17">
        <f>SUM(IF(AND(F32=Uitslagen!F27,H32=Uitslagen!H27),10,0),IF(J32=Uitslagen!J27,5,0))</f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1</v>
      </c>
      <c r="I36" s="51"/>
      <c r="J36" s="17">
        <v>2</v>
      </c>
      <c r="K36" s="4"/>
      <c r="L36" s="4"/>
      <c r="M36" s="17">
        <f>SUM(IF(AND(F36=Uitslagen!F31,H36=Uitslagen!H31),10,0),IF(J36=Uitslagen!J31,5,0))</f>
        <v>5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0</v>
      </c>
      <c r="G38" s="51"/>
      <c r="H38" s="16">
        <v>1</v>
      </c>
      <c r="I38" s="51"/>
      <c r="J38" s="17">
        <v>2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2</v>
      </c>
      <c r="G42" s="51"/>
      <c r="H42" s="16">
        <v>0</v>
      </c>
      <c r="I42" s="51"/>
      <c r="J42" s="17">
        <v>1</v>
      </c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0</v>
      </c>
      <c r="G44" s="51"/>
      <c r="H44" s="16">
        <v>4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3</v>
      </c>
      <c r="I46" s="51"/>
      <c r="J46" s="17">
        <v>2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2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2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2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1</v>
      </c>
      <c r="I54" s="51"/>
      <c r="J54" s="17">
        <v>2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4</v>
      </c>
      <c r="G56" s="51"/>
      <c r="H56" s="16">
        <v>2</v>
      </c>
      <c r="I56" s="51"/>
      <c r="J56" s="17">
        <v>3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3</v>
      </c>
      <c r="G58" s="51"/>
      <c r="H58" s="16">
        <v>1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 t="s">
        <v>54</v>
      </c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 t="s">
        <v>46</v>
      </c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 t="s">
        <v>47</v>
      </c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55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 t="s">
        <v>92</v>
      </c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 t="s">
        <v>61</v>
      </c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45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3"/>
  <dimension ref="A1:L69"/>
  <sheetViews>
    <sheetView showGridLines="0" zoomScaleNormal="100" workbookViewId="0">
      <selection activeCell="F38" sqref="F38"/>
    </sheetView>
  </sheetViews>
  <sheetFormatPr defaultColWidth="11.6328125" defaultRowHeight="12.75" customHeight="1" x14ac:dyDescent="0.25"/>
  <cols>
    <col min="1" max="1" width="9.08984375" style="12" bestFit="1" customWidth="1"/>
    <col min="2" max="2" width="17.6328125" style="12" bestFit="1" customWidth="1"/>
    <col min="3" max="3" width="1.453125" style="12" bestFit="1" customWidth="1"/>
    <col min="4" max="4" width="16.453125" style="12" bestFit="1" customWidth="1"/>
    <col min="5" max="5" width="1.90625" style="12" customWidth="1"/>
    <col min="6" max="6" width="2.90625" style="12" customWidth="1"/>
    <col min="7" max="7" width="2.54296875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6384" width="11.6328125" style="12"/>
  </cols>
  <sheetData>
    <row r="1" spans="1:11" ht="12.75" customHeight="1" x14ac:dyDescent="0.3">
      <c r="A1" s="11" t="s">
        <v>5</v>
      </c>
      <c r="B1" s="11" t="s">
        <v>6</v>
      </c>
      <c r="C1" s="11"/>
      <c r="D1" s="11" t="s">
        <v>7</v>
      </c>
      <c r="E1" s="10"/>
      <c r="F1" s="95" t="s">
        <v>8</v>
      </c>
      <c r="G1" s="95"/>
      <c r="H1" s="95"/>
      <c r="I1" s="11"/>
      <c r="J1" s="11" t="s">
        <v>9</v>
      </c>
      <c r="K1" s="4"/>
    </row>
    <row r="2" spans="1:11" ht="3" customHeight="1" x14ac:dyDescent="0.25">
      <c r="A2" s="8"/>
      <c r="B2" s="8"/>
      <c r="C2" s="8"/>
      <c r="D2" s="8"/>
      <c r="E2" s="4"/>
      <c r="F2" s="8"/>
      <c r="G2" s="8"/>
      <c r="H2" s="8"/>
      <c r="I2" s="8"/>
      <c r="J2" s="8"/>
      <c r="K2" s="4"/>
    </row>
    <row r="3" spans="1:11" ht="12.75" customHeight="1" x14ac:dyDescent="0.25">
      <c r="A3" s="82">
        <v>42253</v>
      </c>
      <c r="B3" s="83" t="s">
        <v>46</v>
      </c>
      <c r="C3" s="83" t="s">
        <v>11</v>
      </c>
      <c r="D3" s="83" t="s">
        <v>47</v>
      </c>
      <c r="E3" s="4"/>
      <c r="F3" s="16">
        <v>2</v>
      </c>
      <c r="G3" s="8"/>
      <c r="H3" s="16">
        <v>1</v>
      </c>
      <c r="I3" s="8"/>
      <c r="J3" s="17">
        <v>1</v>
      </c>
      <c r="K3" s="4"/>
    </row>
    <row r="4" spans="1:11" ht="3" customHeight="1" x14ac:dyDescent="0.25">
      <c r="A4" s="84">
        <v>42260</v>
      </c>
      <c r="B4" s="83" t="s">
        <v>47</v>
      </c>
      <c r="C4" s="83" t="s">
        <v>11</v>
      </c>
      <c r="D4" s="83"/>
      <c r="E4" s="4"/>
      <c r="F4" s="8"/>
      <c r="G4" s="8"/>
      <c r="H4" s="8"/>
      <c r="I4" s="8"/>
      <c r="J4" s="17"/>
      <c r="K4" s="4"/>
    </row>
    <row r="5" spans="1:11" ht="12.75" customHeight="1" x14ac:dyDescent="0.25">
      <c r="A5" s="82">
        <v>42260</v>
      </c>
      <c r="B5" s="83" t="s">
        <v>47</v>
      </c>
      <c r="C5" s="83" t="s">
        <v>11</v>
      </c>
      <c r="D5" s="83" t="s">
        <v>48</v>
      </c>
      <c r="E5" s="4"/>
      <c r="F5" s="16">
        <v>5</v>
      </c>
      <c r="G5" s="8"/>
      <c r="H5" s="16">
        <v>0</v>
      </c>
      <c r="I5" s="8"/>
      <c r="J5" s="17">
        <v>1</v>
      </c>
      <c r="K5" s="4"/>
    </row>
    <row r="6" spans="1:11" ht="3" customHeight="1" x14ac:dyDescent="0.25">
      <c r="A6" s="83"/>
      <c r="B6" s="83"/>
      <c r="C6" s="83" t="s">
        <v>11</v>
      </c>
      <c r="D6" s="83"/>
      <c r="E6" s="4"/>
      <c r="F6" s="8"/>
      <c r="G6" s="8"/>
      <c r="H6" s="8"/>
      <c r="I6" s="8"/>
      <c r="J6" s="18"/>
      <c r="K6" s="4"/>
    </row>
    <row r="7" spans="1:11" ht="12.75" customHeight="1" x14ac:dyDescent="0.25">
      <c r="A7" s="82">
        <v>42267</v>
      </c>
      <c r="B7" s="83" t="s">
        <v>49</v>
      </c>
      <c r="C7" s="83" t="s">
        <v>11</v>
      </c>
      <c r="D7" s="83" t="s">
        <v>47</v>
      </c>
      <c r="E7" s="4"/>
      <c r="F7" s="16">
        <v>4</v>
      </c>
      <c r="G7" s="8"/>
      <c r="H7" s="16">
        <v>2</v>
      </c>
      <c r="I7" s="8"/>
      <c r="J7" s="17">
        <v>1</v>
      </c>
      <c r="K7" s="4"/>
    </row>
    <row r="8" spans="1:11" ht="3" customHeight="1" x14ac:dyDescent="0.25">
      <c r="A8" s="83"/>
      <c r="B8" s="83"/>
      <c r="C8" s="83" t="s">
        <v>11</v>
      </c>
      <c r="D8" s="83"/>
      <c r="E8" s="4"/>
      <c r="F8" s="8"/>
      <c r="G8" s="8"/>
      <c r="H8" s="8"/>
      <c r="I8" s="8"/>
      <c r="J8" s="18"/>
      <c r="K8" s="4"/>
    </row>
    <row r="9" spans="1:11" ht="12.75" customHeight="1" x14ac:dyDescent="0.25">
      <c r="A9" s="82">
        <v>42274</v>
      </c>
      <c r="B9" s="83" t="s">
        <v>47</v>
      </c>
      <c r="C9" s="83" t="s">
        <v>11</v>
      </c>
      <c r="D9" s="83" t="s">
        <v>17</v>
      </c>
      <c r="E9" s="4"/>
      <c r="F9" s="16">
        <v>0</v>
      </c>
      <c r="G9" s="8"/>
      <c r="H9" s="16">
        <v>2</v>
      </c>
      <c r="I9" s="8"/>
      <c r="J9" s="17">
        <v>2</v>
      </c>
      <c r="K9" s="4"/>
    </row>
    <row r="10" spans="1:11" ht="3" customHeight="1" x14ac:dyDescent="0.25">
      <c r="A10" s="83"/>
      <c r="B10" s="83"/>
      <c r="C10" s="83" t="s">
        <v>11</v>
      </c>
      <c r="D10" s="83"/>
      <c r="E10" s="4"/>
      <c r="F10" s="8"/>
      <c r="G10" s="8"/>
      <c r="H10" s="8"/>
      <c r="I10" s="8"/>
      <c r="J10" s="18"/>
      <c r="K10" s="4"/>
    </row>
    <row r="11" spans="1:11" ht="12.75" customHeight="1" x14ac:dyDescent="0.25">
      <c r="A11" s="82">
        <v>42281</v>
      </c>
      <c r="B11" s="83" t="s">
        <v>50</v>
      </c>
      <c r="C11" s="83" t="s">
        <v>11</v>
      </c>
      <c r="D11" s="83" t="s">
        <v>47</v>
      </c>
      <c r="E11" s="4"/>
      <c r="F11" s="16">
        <v>2</v>
      </c>
      <c r="G11" s="8"/>
      <c r="H11" s="16">
        <v>0</v>
      </c>
      <c r="I11" s="8"/>
      <c r="J11" s="17">
        <v>1</v>
      </c>
      <c r="K11" s="4"/>
    </row>
    <row r="12" spans="1:11" ht="3" customHeight="1" x14ac:dyDescent="0.25">
      <c r="A12" s="83"/>
      <c r="B12" s="83"/>
      <c r="C12" s="83" t="s">
        <v>11</v>
      </c>
      <c r="D12" s="83"/>
      <c r="E12" s="4"/>
      <c r="F12" s="8"/>
      <c r="G12" s="8"/>
      <c r="H12" s="8"/>
      <c r="I12" s="8"/>
      <c r="J12" s="18"/>
      <c r="K12" s="4"/>
    </row>
    <row r="13" spans="1:11" ht="12.75" customHeight="1" x14ac:dyDescent="0.25">
      <c r="A13" s="82">
        <v>42288</v>
      </c>
      <c r="B13" s="83" t="s">
        <v>51</v>
      </c>
      <c r="C13" s="83" t="s">
        <v>11</v>
      </c>
      <c r="D13" s="83" t="s">
        <v>52</v>
      </c>
      <c r="E13" s="4"/>
      <c r="F13" s="16">
        <v>3</v>
      </c>
      <c r="G13" s="8"/>
      <c r="H13" s="16">
        <v>0</v>
      </c>
      <c r="I13" s="8"/>
      <c r="J13" s="17">
        <v>1</v>
      </c>
      <c r="K13" s="4"/>
    </row>
    <row r="14" spans="1:11" ht="3" customHeight="1" x14ac:dyDescent="0.25">
      <c r="A14" s="83"/>
      <c r="B14" s="83"/>
      <c r="C14" s="83" t="s">
        <v>11</v>
      </c>
      <c r="D14" s="83"/>
      <c r="E14" s="4"/>
      <c r="F14" s="8"/>
      <c r="G14" s="8"/>
      <c r="H14" s="8"/>
      <c r="I14" s="8"/>
      <c r="J14" s="18"/>
      <c r="K14" s="4"/>
    </row>
    <row r="15" spans="1:11" ht="12.75" customHeight="1" x14ac:dyDescent="0.25">
      <c r="A15" s="82">
        <v>42295</v>
      </c>
      <c r="B15" s="83" t="s">
        <v>47</v>
      </c>
      <c r="C15" s="83" t="s">
        <v>11</v>
      </c>
      <c r="D15" s="83" t="s">
        <v>53</v>
      </c>
      <c r="E15" s="4"/>
      <c r="F15" s="16">
        <v>4</v>
      </c>
      <c r="G15" s="8"/>
      <c r="H15" s="16">
        <v>2</v>
      </c>
      <c r="I15" s="8"/>
      <c r="J15" s="17">
        <v>1</v>
      </c>
      <c r="K15" s="4"/>
    </row>
    <row r="16" spans="1:11" ht="3" customHeight="1" x14ac:dyDescent="0.25">
      <c r="A16" s="83"/>
      <c r="B16" s="83"/>
      <c r="C16" s="83" t="s">
        <v>11</v>
      </c>
      <c r="D16" s="83"/>
      <c r="E16" s="4"/>
      <c r="F16" s="8"/>
      <c r="G16" s="8"/>
      <c r="H16" s="8"/>
      <c r="I16" s="8"/>
      <c r="J16" s="18"/>
      <c r="K16" s="4"/>
    </row>
    <row r="17" spans="1:11" ht="12.75" customHeight="1" x14ac:dyDescent="0.25">
      <c r="A17" s="82">
        <v>42309</v>
      </c>
      <c r="B17" s="83" t="s">
        <v>54</v>
      </c>
      <c r="C17" s="83" t="s">
        <v>11</v>
      </c>
      <c r="D17" s="83" t="s">
        <v>47</v>
      </c>
      <c r="E17" s="4"/>
      <c r="F17" s="16">
        <v>2</v>
      </c>
      <c r="G17" s="8"/>
      <c r="H17" s="16">
        <v>3</v>
      </c>
      <c r="I17" s="8"/>
      <c r="J17" s="17">
        <v>2</v>
      </c>
      <c r="K17" s="4"/>
    </row>
    <row r="18" spans="1:11" ht="3" customHeight="1" x14ac:dyDescent="0.25">
      <c r="A18" s="83"/>
      <c r="B18" s="83"/>
      <c r="C18" s="83" t="s">
        <v>11</v>
      </c>
      <c r="D18" s="83"/>
      <c r="E18" s="4"/>
      <c r="F18" s="8"/>
      <c r="G18" s="8"/>
      <c r="H18" s="8"/>
      <c r="I18" s="8"/>
      <c r="J18" s="18"/>
      <c r="K18" s="4"/>
    </row>
    <row r="19" spans="1:11" ht="12.75" customHeight="1" x14ac:dyDescent="0.25">
      <c r="A19" s="82">
        <v>42316</v>
      </c>
      <c r="B19" s="83" t="s">
        <v>47</v>
      </c>
      <c r="C19" s="83" t="s">
        <v>11</v>
      </c>
      <c r="D19" s="83" t="s">
        <v>55</v>
      </c>
      <c r="E19" s="4"/>
      <c r="F19" s="16">
        <v>6</v>
      </c>
      <c r="G19" s="8"/>
      <c r="H19" s="16">
        <v>1</v>
      </c>
      <c r="I19" s="8"/>
      <c r="J19" s="17">
        <v>1</v>
      </c>
      <c r="K19" s="4"/>
    </row>
    <row r="20" spans="1:11" ht="3" customHeight="1" x14ac:dyDescent="0.25">
      <c r="A20" s="83"/>
      <c r="B20" s="83"/>
      <c r="C20" s="83" t="s">
        <v>11</v>
      </c>
      <c r="D20" s="83"/>
      <c r="E20" s="4"/>
      <c r="F20" s="8"/>
      <c r="G20" s="8"/>
      <c r="H20" s="8"/>
      <c r="I20" s="8"/>
      <c r="J20" s="18"/>
      <c r="K20" s="4"/>
    </row>
    <row r="21" spans="1:11" ht="12.75" customHeight="1" x14ac:dyDescent="0.25">
      <c r="A21" s="82">
        <v>42323</v>
      </c>
      <c r="B21" s="83" t="s">
        <v>14</v>
      </c>
      <c r="C21" s="83" t="s">
        <v>11</v>
      </c>
      <c r="D21" s="83" t="s">
        <v>47</v>
      </c>
      <c r="E21" s="4"/>
      <c r="F21" s="16">
        <v>0</v>
      </c>
      <c r="G21" s="8"/>
      <c r="H21" s="16">
        <v>1</v>
      </c>
      <c r="I21" s="8"/>
      <c r="J21" s="17">
        <v>2</v>
      </c>
      <c r="K21" s="4"/>
    </row>
    <row r="22" spans="1:11" ht="3" customHeight="1" x14ac:dyDescent="0.25">
      <c r="A22" s="83"/>
      <c r="B22" s="83"/>
      <c r="C22" s="83" t="s">
        <v>11</v>
      </c>
      <c r="D22" s="83"/>
      <c r="E22" s="4"/>
      <c r="F22" s="8"/>
      <c r="G22" s="8"/>
      <c r="H22" s="8"/>
      <c r="I22" s="8"/>
      <c r="J22" s="18"/>
      <c r="K22" s="4"/>
    </row>
    <row r="23" spans="1:11" ht="12.75" customHeight="1" x14ac:dyDescent="0.25">
      <c r="A23" s="82">
        <v>42337</v>
      </c>
      <c r="B23" s="83" t="s">
        <v>47</v>
      </c>
      <c r="C23" s="83" t="s">
        <v>11</v>
      </c>
      <c r="D23" s="83" t="s">
        <v>15</v>
      </c>
      <c r="E23" s="4"/>
      <c r="F23" s="16">
        <v>2</v>
      </c>
      <c r="G23" s="8"/>
      <c r="H23" s="16">
        <v>0</v>
      </c>
      <c r="I23" s="8"/>
      <c r="J23" s="17">
        <v>1</v>
      </c>
      <c r="K23" s="4"/>
    </row>
    <row r="24" spans="1:11" ht="3" customHeight="1" x14ac:dyDescent="0.25">
      <c r="A24" s="83"/>
      <c r="B24" s="83"/>
      <c r="C24" s="83" t="s">
        <v>11</v>
      </c>
      <c r="D24" s="83"/>
      <c r="E24" s="4"/>
      <c r="F24" s="8"/>
      <c r="G24" s="8"/>
      <c r="H24" s="8"/>
      <c r="I24" s="8"/>
      <c r="J24" s="18"/>
      <c r="K24" s="4"/>
    </row>
    <row r="25" spans="1:11" ht="12.75" customHeight="1" x14ac:dyDescent="0.25">
      <c r="A25" s="82">
        <v>42344</v>
      </c>
      <c r="B25" s="83" t="s">
        <v>56</v>
      </c>
      <c r="C25" s="83" t="s">
        <v>11</v>
      </c>
      <c r="D25" s="83" t="s">
        <v>47</v>
      </c>
      <c r="E25" s="4"/>
      <c r="F25" s="16">
        <v>2</v>
      </c>
      <c r="G25" s="8"/>
      <c r="H25" s="16">
        <v>5</v>
      </c>
      <c r="I25" s="8"/>
      <c r="J25" s="17">
        <v>2</v>
      </c>
      <c r="K25" s="4"/>
    </row>
    <row r="26" spans="1:11" ht="3" customHeight="1" x14ac:dyDescent="0.25">
      <c r="A26" s="83"/>
      <c r="B26" s="83"/>
      <c r="C26" s="83" t="s">
        <v>11</v>
      </c>
      <c r="D26" s="83"/>
      <c r="E26" s="4"/>
      <c r="F26" s="8"/>
      <c r="G26" s="8"/>
      <c r="H26" s="8"/>
      <c r="I26" s="8"/>
      <c r="J26" s="18"/>
      <c r="K26" s="4"/>
    </row>
    <row r="27" spans="1:11" ht="12.75" customHeight="1" x14ac:dyDescent="0.25">
      <c r="A27" s="82">
        <v>42351</v>
      </c>
      <c r="B27" s="83" t="s">
        <v>47</v>
      </c>
      <c r="C27" s="83" t="s">
        <v>11</v>
      </c>
      <c r="D27" s="83" t="s">
        <v>16</v>
      </c>
      <c r="E27" s="4"/>
      <c r="F27" s="16">
        <v>5</v>
      </c>
      <c r="G27" s="8"/>
      <c r="H27" s="16">
        <v>1</v>
      </c>
      <c r="I27" s="8"/>
      <c r="J27" s="17">
        <v>1</v>
      </c>
      <c r="K27" s="4"/>
    </row>
    <row r="28" spans="1:11" ht="3" customHeight="1" x14ac:dyDescent="0.25">
      <c r="A28" s="83"/>
      <c r="B28" s="83"/>
      <c r="C28" s="83" t="s">
        <v>11</v>
      </c>
      <c r="D28" s="83"/>
      <c r="E28" s="4"/>
      <c r="F28" s="8"/>
      <c r="G28" s="8"/>
      <c r="H28" s="8"/>
      <c r="I28" s="8"/>
      <c r="J28" s="18"/>
      <c r="K28" s="4"/>
    </row>
    <row r="29" spans="1:11" ht="12.75" customHeight="1" x14ac:dyDescent="0.25">
      <c r="A29" s="82">
        <v>42393</v>
      </c>
      <c r="B29" s="83" t="s">
        <v>48</v>
      </c>
      <c r="C29" s="83" t="s">
        <v>11</v>
      </c>
      <c r="D29" s="83" t="s">
        <v>47</v>
      </c>
      <c r="E29" s="4"/>
      <c r="F29" s="16">
        <v>0</v>
      </c>
      <c r="G29" s="8"/>
      <c r="H29" s="16">
        <v>3</v>
      </c>
      <c r="I29" s="8"/>
      <c r="J29" s="17">
        <v>2</v>
      </c>
      <c r="K29" s="4"/>
    </row>
    <row r="30" spans="1:11" ht="3" customHeight="1" x14ac:dyDescent="0.25">
      <c r="A30" s="83"/>
      <c r="B30" s="83"/>
      <c r="C30" s="83" t="s">
        <v>11</v>
      </c>
      <c r="D30" s="83"/>
      <c r="E30" s="4"/>
      <c r="F30" s="8"/>
      <c r="G30" s="8"/>
      <c r="H30" s="8"/>
      <c r="I30" s="8"/>
      <c r="J30" s="18"/>
      <c r="K30" s="4"/>
    </row>
    <row r="31" spans="1:11" ht="12.75" customHeight="1" x14ac:dyDescent="0.25">
      <c r="A31" s="82">
        <v>42400</v>
      </c>
      <c r="B31" s="83" t="s">
        <v>47</v>
      </c>
      <c r="C31" s="83" t="s">
        <v>11</v>
      </c>
      <c r="D31" s="83" t="s">
        <v>49</v>
      </c>
      <c r="E31" s="4"/>
      <c r="F31" s="16">
        <v>1</v>
      </c>
      <c r="G31" s="8"/>
      <c r="H31" s="16">
        <v>3</v>
      </c>
      <c r="I31" s="8"/>
      <c r="J31" s="17">
        <v>2</v>
      </c>
      <c r="K31" s="4"/>
    </row>
    <row r="32" spans="1:11" ht="3" customHeight="1" x14ac:dyDescent="0.25">
      <c r="A32" s="83"/>
      <c r="B32" s="83"/>
      <c r="C32" s="83" t="s">
        <v>11</v>
      </c>
      <c r="D32" s="83"/>
      <c r="E32" s="4"/>
      <c r="F32" s="8"/>
      <c r="G32" s="8"/>
      <c r="H32" s="8"/>
      <c r="I32" s="8"/>
      <c r="J32" s="18"/>
      <c r="K32" s="4"/>
    </row>
    <row r="33" spans="1:11" ht="12.75" customHeight="1" x14ac:dyDescent="0.25">
      <c r="A33" s="82">
        <v>42414</v>
      </c>
      <c r="B33" s="83" t="s">
        <v>17</v>
      </c>
      <c r="C33" s="83" t="s">
        <v>11</v>
      </c>
      <c r="D33" s="83" t="s">
        <v>47</v>
      </c>
      <c r="E33" s="4"/>
      <c r="F33" s="16"/>
      <c r="G33" s="8"/>
      <c r="H33" s="16"/>
      <c r="I33" s="8"/>
      <c r="J33" s="17"/>
      <c r="K33" s="4"/>
    </row>
    <row r="34" spans="1:11" ht="3" customHeight="1" x14ac:dyDescent="0.25">
      <c r="A34" s="83"/>
      <c r="B34" s="83"/>
      <c r="C34" s="83" t="s">
        <v>11</v>
      </c>
      <c r="D34" s="83"/>
      <c r="E34" s="4"/>
      <c r="F34" s="8"/>
      <c r="G34" s="8"/>
      <c r="H34" s="8"/>
      <c r="I34" s="8"/>
      <c r="J34" s="18"/>
      <c r="K34" s="4"/>
    </row>
    <row r="35" spans="1:11" ht="12.75" customHeight="1" x14ac:dyDescent="0.25">
      <c r="A35" s="82">
        <v>42421</v>
      </c>
      <c r="B35" s="83" t="s">
        <v>47</v>
      </c>
      <c r="C35" s="83" t="s">
        <v>11</v>
      </c>
      <c r="D35" s="83" t="s">
        <v>50</v>
      </c>
      <c r="E35" s="4"/>
      <c r="F35" s="16">
        <v>1</v>
      </c>
      <c r="G35" s="8"/>
      <c r="H35" s="16">
        <v>4</v>
      </c>
      <c r="I35" s="8"/>
      <c r="J35" s="17">
        <v>2</v>
      </c>
      <c r="K35" s="4"/>
    </row>
    <row r="36" spans="1:11" ht="3" customHeight="1" x14ac:dyDescent="0.25">
      <c r="A36" s="83"/>
      <c r="B36" s="83"/>
      <c r="C36" s="83" t="s">
        <v>11</v>
      </c>
      <c r="D36" s="83"/>
      <c r="E36" s="4"/>
      <c r="F36" s="8"/>
      <c r="G36" s="8"/>
      <c r="H36" s="8"/>
      <c r="I36" s="8"/>
      <c r="J36" s="18"/>
      <c r="K36" s="4"/>
    </row>
    <row r="37" spans="1:11" ht="12.75" customHeight="1" x14ac:dyDescent="0.25">
      <c r="A37" s="82">
        <v>42435</v>
      </c>
      <c r="B37" s="83" t="s">
        <v>52</v>
      </c>
      <c r="C37" s="83" t="s">
        <v>11</v>
      </c>
      <c r="D37" s="83" t="s">
        <v>47</v>
      </c>
      <c r="E37" s="4"/>
      <c r="F37" s="16">
        <v>1</v>
      </c>
      <c r="G37" s="8"/>
      <c r="H37" s="16">
        <v>3</v>
      </c>
      <c r="I37" s="8"/>
      <c r="J37" s="17">
        <v>2</v>
      </c>
      <c r="K37" s="4"/>
    </row>
    <row r="38" spans="1:11" ht="3" customHeight="1" x14ac:dyDescent="0.25">
      <c r="A38" s="83"/>
      <c r="B38" s="83"/>
      <c r="C38" s="83" t="s">
        <v>11</v>
      </c>
      <c r="D38" s="83"/>
      <c r="E38" s="4"/>
      <c r="F38" s="8"/>
      <c r="G38" s="8"/>
      <c r="H38" s="8"/>
      <c r="I38" s="8"/>
      <c r="J38" s="18"/>
      <c r="K38" s="4"/>
    </row>
    <row r="39" spans="1:11" ht="12.75" customHeight="1" x14ac:dyDescent="0.25">
      <c r="A39" s="82">
        <v>42442</v>
      </c>
      <c r="B39" s="83" t="s">
        <v>53</v>
      </c>
      <c r="C39" s="83" t="s">
        <v>11</v>
      </c>
      <c r="D39" s="83" t="s">
        <v>47</v>
      </c>
      <c r="E39" s="4"/>
      <c r="F39" s="16"/>
      <c r="G39" s="8"/>
      <c r="H39" s="16"/>
      <c r="I39" s="8"/>
      <c r="J39" s="17"/>
      <c r="K39" s="4"/>
    </row>
    <row r="40" spans="1:11" ht="3" customHeight="1" x14ac:dyDescent="0.25">
      <c r="A40" s="83"/>
      <c r="B40" s="83"/>
      <c r="C40" s="83" t="s">
        <v>11</v>
      </c>
      <c r="D40" s="83"/>
      <c r="E40" s="4"/>
      <c r="F40" s="8"/>
      <c r="G40" s="8"/>
      <c r="H40" s="8"/>
      <c r="I40" s="8"/>
      <c r="J40" s="18"/>
      <c r="K40" s="4"/>
    </row>
    <row r="41" spans="1:11" ht="12.75" customHeight="1" x14ac:dyDescent="0.25">
      <c r="A41" s="82">
        <v>42449</v>
      </c>
      <c r="B41" s="83" t="s">
        <v>47</v>
      </c>
      <c r="C41" s="83" t="s">
        <v>11</v>
      </c>
      <c r="D41" s="83" t="s">
        <v>54</v>
      </c>
      <c r="E41" s="4"/>
      <c r="F41" s="16"/>
      <c r="G41" s="8"/>
      <c r="H41" s="16"/>
      <c r="I41" s="8"/>
      <c r="J41" s="17"/>
      <c r="K41" s="4"/>
    </row>
    <row r="42" spans="1:11" ht="3" customHeight="1" x14ac:dyDescent="0.25">
      <c r="A42" s="83"/>
      <c r="B42" s="83"/>
      <c r="C42" s="83" t="s">
        <v>11</v>
      </c>
      <c r="D42" s="83"/>
      <c r="E42" s="4"/>
      <c r="F42" s="8"/>
      <c r="G42" s="8"/>
      <c r="H42" s="8"/>
      <c r="I42" s="8"/>
      <c r="J42" s="18"/>
      <c r="K42" s="4"/>
    </row>
    <row r="43" spans="1:11" ht="12.75" customHeight="1" x14ac:dyDescent="0.25">
      <c r="A43" s="82">
        <v>42463</v>
      </c>
      <c r="B43" s="83" t="s">
        <v>55</v>
      </c>
      <c r="C43" s="83" t="s">
        <v>11</v>
      </c>
      <c r="D43" s="83" t="s">
        <v>47</v>
      </c>
      <c r="E43" s="4"/>
      <c r="F43" s="16"/>
      <c r="G43" s="8"/>
      <c r="H43" s="16"/>
      <c r="I43" s="8"/>
      <c r="J43" s="17"/>
      <c r="K43" s="4"/>
    </row>
    <row r="44" spans="1:11" ht="3" customHeight="1" x14ac:dyDescent="0.25">
      <c r="A44" s="83"/>
      <c r="B44" s="83"/>
      <c r="C44" s="83" t="s">
        <v>11</v>
      </c>
      <c r="D44" s="83"/>
      <c r="E44" s="4"/>
      <c r="F44" s="8"/>
      <c r="G44" s="8"/>
      <c r="H44" s="8"/>
      <c r="I44" s="8"/>
      <c r="J44" s="18"/>
      <c r="K44" s="4"/>
    </row>
    <row r="45" spans="1:11" ht="12.75" customHeight="1" x14ac:dyDescent="0.25">
      <c r="A45" s="82">
        <v>42470</v>
      </c>
      <c r="B45" s="83" t="s">
        <v>47</v>
      </c>
      <c r="C45" s="83" t="s">
        <v>11</v>
      </c>
      <c r="D45" s="83" t="s">
        <v>14</v>
      </c>
      <c r="E45" s="4"/>
      <c r="F45" s="16"/>
      <c r="G45" s="8"/>
      <c r="H45" s="16"/>
      <c r="I45" s="8"/>
      <c r="J45" s="17"/>
      <c r="K45" s="4"/>
    </row>
    <row r="46" spans="1:11" ht="3" customHeight="1" x14ac:dyDescent="0.25">
      <c r="A46" s="83"/>
      <c r="B46" s="83"/>
      <c r="C46" s="83" t="s">
        <v>11</v>
      </c>
      <c r="D46" s="83"/>
      <c r="E46" s="4"/>
      <c r="F46" s="44"/>
      <c r="G46" s="44"/>
      <c r="H46" s="44"/>
      <c r="I46" s="44"/>
      <c r="J46" s="18"/>
      <c r="K46" s="4"/>
    </row>
    <row r="47" spans="1:11" ht="12.75" customHeight="1" x14ac:dyDescent="0.25">
      <c r="A47" s="82">
        <v>42484</v>
      </c>
      <c r="B47" s="83" t="s">
        <v>16</v>
      </c>
      <c r="C47" s="83" t="s">
        <v>11</v>
      </c>
      <c r="D47" s="83" t="s">
        <v>47</v>
      </c>
      <c r="E47" s="4"/>
      <c r="F47" s="16"/>
      <c r="G47" s="44"/>
      <c r="H47" s="16"/>
      <c r="I47" s="44"/>
      <c r="J47" s="17"/>
      <c r="K47" s="4"/>
    </row>
    <row r="48" spans="1:11" ht="3" customHeight="1" x14ac:dyDescent="0.25">
      <c r="A48" s="83"/>
      <c r="B48" s="83"/>
      <c r="C48" s="83" t="s">
        <v>11</v>
      </c>
      <c r="D48" s="83"/>
      <c r="E48" s="4"/>
      <c r="F48" s="44"/>
      <c r="G48" s="44"/>
      <c r="H48" s="44"/>
      <c r="I48" s="44"/>
      <c r="J48" s="18"/>
      <c r="K48" s="4"/>
    </row>
    <row r="49" spans="1:12" ht="12.75" customHeight="1" x14ac:dyDescent="0.25">
      <c r="A49" s="82">
        <v>42491</v>
      </c>
      <c r="B49" s="83" t="s">
        <v>47</v>
      </c>
      <c r="C49" s="83" t="s">
        <v>11</v>
      </c>
      <c r="D49" s="83" t="s">
        <v>46</v>
      </c>
      <c r="E49" s="4"/>
      <c r="F49" s="16"/>
      <c r="G49" s="44"/>
      <c r="H49" s="16"/>
      <c r="I49" s="44"/>
      <c r="J49" s="17"/>
      <c r="K49" s="4"/>
    </row>
    <row r="50" spans="1:12" ht="3" customHeight="1" x14ac:dyDescent="0.25">
      <c r="A50" s="83"/>
      <c r="B50" s="83"/>
      <c r="C50" s="83" t="s">
        <v>11</v>
      </c>
      <c r="D50" s="83" t="s">
        <v>56</v>
      </c>
      <c r="E50" s="4"/>
      <c r="F50" s="44"/>
      <c r="G50" s="44"/>
      <c r="H50" s="44"/>
      <c r="I50" s="44"/>
      <c r="J50" s="18"/>
      <c r="K50" s="4"/>
    </row>
    <row r="51" spans="1:12" ht="12.75" customHeight="1" x14ac:dyDescent="0.25">
      <c r="A51" s="82">
        <v>42498</v>
      </c>
      <c r="B51" s="83" t="s">
        <v>47</v>
      </c>
      <c r="C51" s="83" t="s">
        <v>11</v>
      </c>
      <c r="D51" s="83" t="s">
        <v>56</v>
      </c>
      <c r="E51" s="4"/>
      <c r="F51" s="16"/>
      <c r="G51" s="44"/>
      <c r="H51" s="16"/>
      <c r="I51" s="44"/>
      <c r="J51" s="17"/>
      <c r="K51" s="4"/>
    </row>
    <row r="52" spans="1:12" ht="3" customHeight="1" x14ac:dyDescent="0.25">
      <c r="A52" s="83"/>
      <c r="B52" s="83"/>
      <c r="C52" s="83" t="s">
        <v>11</v>
      </c>
      <c r="D52" s="83"/>
      <c r="E52" s="4"/>
      <c r="F52" s="44"/>
      <c r="G52" s="44"/>
      <c r="H52" s="44"/>
      <c r="I52" s="44"/>
      <c r="J52" s="18"/>
      <c r="K52" s="4"/>
    </row>
    <row r="53" spans="1:12" ht="12.75" customHeight="1" x14ac:dyDescent="0.25">
      <c r="A53" s="82">
        <v>42506</v>
      </c>
      <c r="B53" s="83" t="s">
        <v>15</v>
      </c>
      <c r="C53" s="83" t="s">
        <v>11</v>
      </c>
      <c r="D53" s="83" t="s">
        <v>47</v>
      </c>
      <c r="E53" s="4"/>
      <c r="F53" s="16"/>
      <c r="G53" s="44"/>
      <c r="H53" s="16"/>
      <c r="I53" s="44"/>
      <c r="J53" s="17"/>
      <c r="K53" s="4"/>
    </row>
    <row r="54" spans="1:12" ht="12.75" customHeight="1" x14ac:dyDescent="0.25">
      <c r="A54" s="6"/>
      <c r="B54" s="7"/>
      <c r="C54" s="8"/>
      <c r="D54" s="7"/>
      <c r="E54" s="4"/>
      <c r="F54" s="8"/>
      <c r="G54" s="8"/>
      <c r="H54" s="8"/>
      <c r="I54" s="8"/>
      <c r="J54" s="8"/>
      <c r="K54" s="4"/>
    </row>
    <row r="55" spans="1:12" ht="12.75" customHeight="1" x14ac:dyDescent="0.25">
      <c r="A55" s="9" t="s">
        <v>40</v>
      </c>
      <c r="B55" s="9"/>
      <c r="C55" s="9"/>
      <c r="D55" s="9"/>
      <c r="E55" s="9"/>
      <c r="F55" s="9"/>
      <c r="G55" s="8" t="s">
        <v>3</v>
      </c>
      <c r="H55" s="40" t="s">
        <v>43</v>
      </c>
      <c r="I55" s="24"/>
      <c r="J55" s="24"/>
      <c r="K55" s="25"/>
      <c r="L55" s="7"/>
    </row>
    <row r="56" spans="1:12" ht="3" customHeight="1" x14ac:dyDescent="0.25">
      <c r="A56" s="9"/>
      <c r="B56" s="9"/>
      <c r="C56" s="9"/>
      <c r="D56" s="9"/>
      <c r="E56" s="9"/>
      <c r="F56" s="9"/>
      <c r="G56" s="8"/>
      <c r="H56" s="4"/>
      <c r="I56" s="4"/>
      <c r="J56" s="4"/>
      <c r="K56" s="4"/>
      <c r="L56" s="4"/>
    </row>
    <row r="57" spans="1:12" ht="12.75" customHeight="1" x14ac:dyDescent="0.25">
      <c r="A57" s="9" t="s">
        <v>37</v>
      </c>
      <c r="B57" s="9"/>
      <c r="C57" s="9"/>
      <c r="D57" s="9"/>
      <c r="E57" s="9"/>
      <c r="F57" s="9"/>
      <c r="G57" s="8" t="s">
        <v>3</v>
      </c>
      <c r="H57" s="23" t="s">
        <v>17</v>
      </c>
      <c r="I57" s="24"/>
      <c r="J57" s="24"/>
      <c r="K57" s="25"/>
      <c r="L57" s="4"/>
    </row>
    <row r="58" spans="1:12" ht="3" customHeight="1" x14ac:dyDescent="0.25">
      <c r="A58" s="9"/>
      <c r="B58" s="9"/>
      <c r="C58" s="9"/>
      <c r="D58" s="9"/>
      <c r="E58" s="9"/>
      <c r="F58" s="9"/>
      <c r="G58" s="8"/>
      <c r="H58" s="4"/>
      <c r="I58" s="4"/>
      <c r="J58" s="4"/>
      <c r="K58" s="4"/>
      <c r="L58" s="4"/>
    </row>
    <row r="59" spans="1:12" ht="12.75" customHeight="1" x14ac:dyDescent="0.25">
      <c r="A59" s="9" t="s">
        <v>38</v>
      </c>
      <c r="B59" s="9"/>
      <c r="C59" s="9"/>
      <c r="D59" s="9"/>
      <c r="E59" s="9"/>
      <c r="F59" s="9"/>
      <c r="G59" s="8" t="s">
        <v>3</v>
      </c>
      <c r="H59" s="29" t="s">
        <v>46</v>
      </c>
      <c r="I59" s="30"/>
      <c r="J59" s="30"/>
      <c r="K59" s="31"/>
      <c r="L59" s="4"/>
    </row>
    <row r="60" spans="1:12" ht="3" customHeight="1" x14ac:dyDescent="0.25">
      <c r="A60" s="9"/>
      <c r="B60" s="9"/>
      <c r="C60" s="9"/>
      <c r="D60" s="9"/>
      <c r="E60" s="9"/>
      <c r="F60" s="9"/>
      <c r="G60" s="8"/>
      <c r="H60" s="4"/>
      <c r="I60" s="4"/>
      <c r="J60" s="4"/>
      <c r="K60" s="4"/>
      <c r="L60" s="4"/>
    </row>
    <row r="61" spans="1:12" ht="12.75" customHeight="1" x14ac:dyDescent="0.25">
      <c r="A61" s="9" t="s">
        <v>39</v>
      </c>
      <c r="B61" s="9"/>
      <c r="C61" s="9"/>
      <c r="D61" s="9"/>
      <c r="E61" s="9"/>
      <c r="F61" s="9"/>
      <c r="G61" s="8" t="s">
        <v>3</v>
      </c>
      <c r="H61" s="29" t="s">
        <v>43</v>
      </c>
      <c r="I61" s="30"/>
      <c r="J61" s="30"/>
      <c r="K61" s="31"/>
      <c r="L61" s="4"/>
    </row>
    <row r="62" spans="1:12" ht="3" customHeight="1" x14ac:dyDescent="0.25">
      <c r="A62" s="9"/>
      <c r="B62" s="9"/>
      <c r="C62" s="9"/>
      <c r="D62" s="9"/>
      <c r="E62" s="9"/>
      <c r="F62" s="9"/>
      <c r="G62" s="8"/>
      <c r="H62" s="4"/>
      <c r="I62" s="4"/>
      <c r="J62" s="4"/>
      <c r="K62" s="4"/>
      <c r="L62" s="4"/>
    </row>
    <row r="63" spans="1:12" ht="12.75" customHeight="1" x14ac:dyDescent="0.25">
      <c r="A63" s="9" t="s">
        <v>41</v>
      </c>
      <c r="B63" s="9"/>
      <c r="C63" s="9"/>
      <c r="D63" s="9"/>
      <c r="E63" s="9"/>
      <c r="F63" s="9"/>
      <c r="G63" s="8" t="s">
        <v>3</v>
      </c>
      <c r="H63" s="32" t="s">
        <v>43</v>
      </c>
      <c r="I63" s="33"/>
      <c r="J63" s="33"/>
      <c r="K63" s="34"/>
      <c r="L63" s="4"/>
    </row>
    <row r="64" spans="1:12" ht="2.25" customHeight="1" x14ac:dyDescent="0.25">
      <c r="A64" s="9"/>
      <c r="B64" s="9"/>
      <c r="C64" s="9"/>
      <c r="D64" s="9"/>
      <c r="E64" s="9"/>
      <c r="F64" s="9"/>
      <c r="G64" s="8"/>
      <c r="H64" s="4"/>
      <c r="I64" s="4"/>
      <c r="J64" s="4"/>
      <c r="K64" s="4"/>
      <c r="L64" s="4"/>
    </row>
    <row r="65" spans="1:12" ht="12.75" customHeight="1" x14ac:dyDescent="0.25">
      <c r="A65" s="13" t="s">
        <v>44</v>
      </c>
      <c r="G65" s="8" t="s">
        <v>3</v>
      </c>
      <c r="H65" s="45" t="s">
        <v>43</v>
      </c>
      <c r="I65" s="24"/>
      <c r="J65" s="24"/>
      <c r="K65" s="25"/>
      <c r="L65" s="4"/>
    </row>
    <row r="66" spans="1:12" ht="2.25" customHeight="1" x14ac:dyDescent="0.25">
      <c r="A66" s="9"/>
      <c r="B66" s="9"/>
      <c r="C66" s="9"/>
      <c r="D66" s="9"/>
      <c r="E66" s="9"/>
      <c r="F66" s="9"/>
      <c r="G66" s="8"/>
      <c r="H66" s="4"/>
      <c r="I66" s="4"/>
      <c r="J66" s="4"/>
      <c r="K66" s="4"/>
      <c r="L66" s="4"/>
    </row>
    <row r="67" spans="1:12" ht="12.75" customHeight="1" x14ac:dyDescent="0.25">
      <c r="A67" s="13" t="s">
        <v>45</v>
      </c>
      <c r="G67" s="44" t="s">
        <v>3</v>
      </c>
      <c r="H67" s="45" t="s">
        <v>43</v>
      </c>
      <c r="I67" s="41"/>
      <c r="J67" s="41"/>
      <c r="K67" s="42"/>
      <c r="L67" s="4"/>
    </row>
    <row r="68" spans="1:12" ht="2.25" customHeight="1" x14ac:dyDescent="0.25">
      <c r="A68" s="43"/>
      <c r="B68" s="43"/>
      <c r="C68" s="43"/>
      <c r="D68" s="43"/>
      <c r="E68" s="43"/>
      <c r="F68" s="43"/>
      <c r="G68" s="44"/>
      <c r="H68" s="4"/>
      <c r="I68" s="4"/>
      <c r="J68" s="4"/>
      <c r="K68" s="4"/>
      <c r="L68" s="4"/>
    </row>
    <row r="69" spans="1:12" ht="12.75" customHeight="1" x14ac:dyDescent="0.25">
      <c r="A69" s="9" t="s">
        <v>42</v>
      </c>
      <c r="B69" s="9"/>
      <c r="C69" s="9"/>
      <c r="D69" s="9"/>
      <c r="E69" s="9"/>
      <c r="F69" s="9"/>
      <c r="G69" s="8" t="s">
        <v>3</v>
      </c>
      <c r="H69" s="23" t="s">
        <v>43</v>
      </c>
      <c r="I69" s="24"/>
      <c r="J69" s="24"/>
      <c r="K69" s="25"/>
      <c r="L69" s="4"/>
    </row>
  </sheetData>
  <mergeCells count="1">
    <mergeCell ref="F1:H1"/>
  </mergeCells>
  <phoneticPr fontId="7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Button 3">
              <controlPr defaultSize="0" print="0" autoFill="0" autoPict="0" macro="[1]!NieuweDeelnemer">
                <anchor moveWithCells="1">
                  <from>
                    <xdr:col>11</xdr:col>
                    <xdr:colOff>63500</xdr:colOff>
                    <xdr:row>2</xdr:row>
                    <xdr:rowOff>0</xdr:rowOff>
                  </from>
                  <to>
                    <xdr:col>12</xdr:col>
                    <xdr:colOff>120650</xdr:colOff>
                    <xdr:row>6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M81"/>
  <sheetViews>
    <sheetView showGridLines="0" topLeftCell="A49" workbookViewId="0">
      <selection activeCell="O62" sqref="O62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90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90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3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1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2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1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3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1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3</v>
      </c>
      <c r="G38" s="51"/>
      <c r="H38" s="16">
        <v>0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2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0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2</v>
      </c>
      <c r="I46" s="51"/>
      <c r="J46" s="17">
        <v>2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1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1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2</v>
      </c>
      <c r="I54" s="51"/>
      <c r="J54" s="17">
        <v>3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0</v>
      </c>
      <c r="G58" s="51"/>
      <c r="H58" s="16">
        <v>0</v>
      </c>
      <c r="I58" s="51"/>
      <c r="J58" s="17">
        <v>3</v>
      </c>
      <c r="K58" s="4"/>
      <c r="L58" s="4"/>
      <c r="M58" s="17"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46</v>
      </c>
      <c r="I65" s="30"/>
      <c r="J65" s="30"/>
      <c r="K65" s="31"/>
      <c r="L65" s="4"/>
      <c r="M65" s="17">
        <f>IF(H65=Uitslagen!H59,15,0)</f>
        <v>15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 t="s">
        <v>47</v>
      </c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96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61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30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75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81"/>
  <sheetViews>
    <sheetView showGridLines="0" topLeftCell="A13" workbookViewId="0">
      <selection activeCell="I75" sqref="I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97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98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4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2</v>
      </c>
      <c r="G12" s="51"/>
      <c r="H12" s="16">
        <v>5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3</v>
      </c>
      <c r="I14" s="51"/>
      <c r="J14" s="17">
        <v>2</v>
      </c>
      <c r="K14" s="4"/>
      <c r="L14" s="4"/>
      <c r="M14" s="17">
        <f>SUM(IF(AND(F14=Uitslagen!F9,H14=Uitslagen!H9),10,0),IF(J14=Uitslagen!J9,5,0))</f>
        <v>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3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5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4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4</v>
      </c>
      <c r="I22" s="51"/>
      <c r="J22" s="17">
        <v>2</v>
      </c>
      <c r="K22" s="4"/>
      <c r="L22" s="4"/>
      <c r="M22" s="17">
        <f>SUM(IF(AND(F22=Uitslagen!F17,H22=Uitslagen!H17),10,0),IF(J22=Uitslagen!J17,5,0))</f>
        <v>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5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0</v>
      </c>
      <c r="I28" s="51"/>
      <c r="J28" s="17">
        <v>1</v>
      </c>
      <c r="K28" s="4"/>
      <c r="L28" s="4"/>
      <c r="M28" s="17">
        <f>SUM(IF(AND(F28=Uitslagen!F23,H28=Uitslagen!H23),10,0),IF(J28=Uitslagen!J23,5,0))</f>
        <v>15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2</v>
      </c>
      <c r="I30" s="51"/>
      <c r="J30" s="17">
        <v>1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5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15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5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3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4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6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4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4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2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1</v>
      </c>
      <c r="I54" s="51"/>
      <c r="J54" s="17">
        <v>3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2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2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70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46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75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76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85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81"/>
  <sheetViews>
    <sheetView showGridLines="0" topLeftCell="A19" workbookViewId="0">
      <selection activeCell="J75" sqref="J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98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98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2</v>
      </c>
      <c r="G8" s="51"/>
      <c r="H8" s="16">
        <v>2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2</v>
      </c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2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1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4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0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3</v>
      </c>
      <c r="G22" s="51"/>
      <c r="H22" s="16">
        <v>1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1</v>
      </c>
      <c r="G24" s="51"/>
      <c r="H24" s="16">
        <v>0</v>
      </c>
      <c r="I24" s="51"/>
      <c r="J24" s="17">
        <v>3</v>
      </c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0</v>
      </c>
      <c r="G26" s="51"/>
      <c r="H26" s="16">
        <v>2</v>
      </c>
      <c r="I26" s="51"/>
      <c r="J26" s="17">
        <v>2</v>
      </c>
      <c r="K26" s="4"/>
      <c r="L26" s="4"/>
      <c r="M26" s="17">
        <f>SUM(IF(AND(F26=Uitslagen!F21,H26=Uitslagen!H21),10,0),IF(J26=Uitslagen!J21,5,0))</f>
        <v>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1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3</v>
      </c>
      <c r="G30" s="51"/>
      <c r="H30" s="16">
        <v>0</v>
      </c>
      <c r="I30" s="51"/>
      <c r="J30" s="17">
        <v>1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2</v>
      </c>
      <c r="G32" s="51"/>
      <c r="H32" s="16">
        <v>2</v>
      </c>
      <c r="I32" s="51"/>
      <c r="J32" s="17">
        <v>3</v>
      </c>
      <c r="K32" s="4"/>
      <c r="L32" s="4"/>
      <c r="M32" s="17">
        <f>SUM(IF(AND(F32=Uitslagen!F27,H32=Uitslagen!H27),10,0),IF(J32=Uitslagen!J27,5,0))</f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4</v>
      </c>
      <c r="G34" s="51"/>
      <c r="H34" s="16">
        <v>1</v>
      </c>
      <c r="I34" s="51"/>
      <c r="J34" s="17">
        <v>1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1</v>
      </c>
      <c r="I36" s="51"/>
      <c r="J36" s="17">
        <v>3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1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4</v>
      </c>
      <c r="G44" s="51"/>
      <c r="H44" s="16">
        <v>1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2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1</v>
      </c>
      <c r="I48" s="51"/>
      <c r="J48" s="17">
        <v>3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4</v>
      </c>
      <c r="G50" s="51"/>
      <c r="H50" s="16">
        <v>1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1</v>
      </c>
      <c r="I52" s="51"/>
      <c r="J52" s="17">
        <v>3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2</v>
      </c>
      <c r="I56" s="51"/>
      <c r="J56" s="17">
        <v>2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0</v>
      </c>
      <c r="G58" s="51"/>
      <c r="H58" s="16">
        <v>2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30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50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 t="s">
        <v>17</v>
      </c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75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 t="s">
        <v>61</v>
      </c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30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81"/>
  <sheetViews>
    <sheetView showGridLines="0" topLeftCell="A15" workbookViewId="0">
      <selection activeCell="H75" sqref="H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98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98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4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3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0</v>
      </c>
      <c r="G14" s="51"/>
      <c r="H14" s="16">
        <v>2</v>
      </c>
      <c r="I14" s="51"/>
      <c r="J14" s="17">
        <v>3</v>
      </c>
      <c r="K14" s="4"/>
      <c r="L14" s="4"/>
      <c r="M14" s="17">
        <f>SUM(IF(AND(F14=Uitslagen!F9,H14=Uitslagen!H9),10,0),IF(J14=Uitslagen!J9,5,0))</f>
        <v>10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0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5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2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0</v>
      </c>
      <c r="I22" s="51"/>
      <c r="J22" s="17">
        <v>2</v>
      </c>
      <c r="K22" s="4"/>
      <c r="L22" s="4"/>
      <c r="M22" s="17">
        <f>SUM(IF(AND(F22=Uitslagen!F17,H22=Uitslagen!H17),10,0),IF(J22=Uitslagen!J17,5,0))</f>
        <v>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4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3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1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2</v>
      </c>
      <c r="I30" s="51"/>
      <c r="J30" s="17">
        <v>3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5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3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4</v>
      </c>
      <c r="G38" s="51"/>
      <c r="H38" s="16">
        <v>2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5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1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3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1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4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2</v>
      </c>
      <c r="I54" s="51"/>
      <c r="J54" s="17">
        <v>2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2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3</v>
      </c>
      <c r="G58" s="51"/>
      <c r="H58" s="16">
        <v>1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14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60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61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81"/>
  <sheetViews>
    <sheetView showGridLines="0" topLeftCell="A34" workbookViewId="0">
      <selection activeCell="I75" sqref="I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99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100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0</v>
      </c>
      <c r="G8" s="51"/>
      <c r="H8" s="16">
        <v>1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1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1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0</v>
      </c>
      <c r="I16" s="51"/>
      <c r="J16" s="17">
        <v>1</v>
      </c>
      <c r="K16" s="4"/>
      <c r="L16" s="4"/>
      <c r="M16" s="17">
        <f>SUM(IF(AND(F16=Uitslagen!F11,H16=Uitslagen!H11),10,0),IF(J16=Uitslagen!J11,5,0))</f>
        <v>15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15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1</v>
      </c>
      <c r="I20" s="51"/>
      <c r="J20" s="17">
        <v>3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0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0</v>
      </c>
      <c r="G26" s="51"/>
      <c r="H26" s="16">
        <v>1</v>
      </c>
      <c r="I26" s="51"/>
      <c r="J26" s="17">
        <v>2</v>
      </c>
      <c r="K26" s="4"/>
      <c r="L26" s="4"/>
      <c r="M26" s="17">
        <f>SUM(IF(AND(F26=Uitslagen!F21,H26=Uitslagen!H21),10,0),IF(J26=Uitslagen!J21,5,0))</f>
        <v>15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1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2</v>
      </c>
      <c r="G30" s="51"/>
      <c r="H30" s="16">
        <v>2</v>
      </c>
      <c r="I30" s="51"/>
      <c r="J30" s="17">
        <v>3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6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1</v>
      </c>
      <c r="I34" s="51"/>
      <c r="J34" s="17">
        <v>3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3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1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2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2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0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2</v>
      </c>
      <c r="I48" s="51"/>
      <c r="J48" s="17">
        <v>3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2</v>
      </c>
      <c r="I50" s="51"/>
      <c r="J50" s="17">
        <v>2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2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1</v>
      </c>
      <c r="I54" s="51"/>
      <c r="J54" s="17">
        <v>3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2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65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14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14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46</v>
      </c>
      <c r="I65" s="30"/>
      <c r="J65" s="30"/>
      <c r="K65" s="31"/>
      <c r="L65" s="4"/>
      <c r="M65" s="17">
        <f>IF(H65=Uitslagen!H59,15,0)</f>
        <v>15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47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81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76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80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81"/>
  <sheetViews>
    <sheetView showGridLines="0" topLeftCell="A10" workbookViewId="0">
      <selection activeCell="J75" sqref="J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101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100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1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0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2</v>
      </c>
      <c r="I14" s="51"/>
      <c r="J14" s="17">
        <v>2</v>
      </c>
      <c r="K14" s="4"/>
      <c r="L14" s="4"/>
      <c r="M14" s="17">
        <f>SUM(IF(AND(F14=Uitslagen!F9,H14=Uitslagen!H9),10,0),IF(J14=Uitslagen!J9,5,0))</f>
        <v>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2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0</v>
      </c>
      <c r="I18" s="51"/>
      <c r="J18" s="17">
        <v>2</v>
      </c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3</v>
      </c>
      <c r="G22" s="51"/>
      <c r="H22" s="16">
        <v>1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1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0</v>
      </c>
      <c r="I28" s="51"/>
      <c r="J28" s="17">
        <v>1</v>
      </c>
      <c r="K28" s="4"/>
      <c r="L28" s="4"/>
      <c r="M28" s="17">
        <f>SUM(IF(AND(F28=Uitslagen!F23,H28=Uitslagen!H23),10,0),IF(J28=Uitslagen!J23,5,0))</f>
        <v>15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2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0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2</v>
      </c>
      <c r="I40" s="51"/>
      <c r="J40" s="17">
        <v>2</v>
      </c>
      <c r="K40" s="4"/>
      <c r="L40" s="4"/>
      <c r="M40" s="17">
        <f>SUM(IF(AND(F40=Uitslagen!F35,H40=Uitslagen!H35),10,0),IF(J40=Uitslagen!J35,5,0))</f>
        <v>5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2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2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2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2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3</v>
      </c>
      <c r="G50" s="51"/>
      <c r="H50" s="16">
        <v>2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2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2</v>
      </c>
      <c r="I54" s="51"/>
      <c r="J54" s="17">
        <v>3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2</v>
      </c>
      <c r="I56" s="51"/>
      <c r="J56" s="17">
        <v>2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1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60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102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46</v>
      </c>
      <c r="I65" s="30"/>
      <c r="J65" s="30"/>
      <c r="K65" s="31"/>
      <c r="L65" s="4"/>
      <c r="M65" s="17">
        <f>IF(H65=Uitslagen!H59,15,0)</f>
        <v>15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54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103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 t="s">
        <v>104</v>
      </c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30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90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M81"/>
  <sheetViews>
    <sheetView showGridLines="0" topLeftCell="A15" workbookViewId="0">
      <selection activeCell="O38" sqref="O38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105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100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1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4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0</v>
      </c>
      <c r="G14" s="51"/>
      <c r="H14" s="16">
        <v>0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1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1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3</v>
      </c>
      <c r="G20" s="51"/>
      <c r="H20" s="16">
        <v>2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3</v>
      </c>
      <c r="G22" s="51"/>
      <c r="H22" s="16">
        <v>3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0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0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0</v>
      </c>
      <c r="I30" s="51"/>
      <c r="J30" s="17">
        <v>3</v>
      </c>
      <c r="K30" s="4"/>
      <c r="L30" s="4"/>
      <c r="M30" s="17"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3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0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1</v>
      </c>
      <c r="I42" s="51"/>
      <c r="J42" s="17">
        <v>3</v>
      </c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3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0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1</v>
      </c>
      <c r="I48" s="51"/>
      <c r="J48" s="17">
        <v>3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2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1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106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15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 t="s">
        <v>54</v>
      </c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74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 t="s">
        <v>61</v>
      </c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40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M81"/>
  <sheetViews>
    <sheetView showGridLines="0" topLeftCell="A12" workbookViewId="0">
      <selection activeCell="N24" sqref="N24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100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100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2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1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0</v>
      </c>
      <c r="G14" s="51"/>
      <c r="H14" s="16">
        <v>1</v>
      </c>
      <c r="I14" s="51"/>
      <c r="J14" s="17">
        <v>2</v>
      </c>
      <c r="K14" s="4"/>
      <c r="L14" s="4"/>
      <c r="M14" s="17">
        <f>SUM(IF(AND(F14=Uitslagen!F9,H14=Uitslagen!H9),10,0),IF(J14=Uitslagen!J9,5,0))</f>
        <v>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1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0</v>
      </c>
      <c r="G22" s="51"/>
      <c r="H22" s="16">
        <v>0</v>
      </c>
      <c r="I22" s="51"/>
      <c r="J22" s="17">
        <v>3</v>
      </c>
      <c r="K22" s="4"/>
      <c r="L22" s="4"/>
      <c r="M22" s="17"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5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1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0</v>
      </c>
      <c r="G28" s="51"/>
      <c r="H28" s="16">
        <v>1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3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2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1</v>
      </c>
      <c r="I34" s="51"/>
      <c r="J34" s="17">
        <v>3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1</v>
      </c>
      <c r="I36" s="51"/>
      <c r="J36" s="17">
        <v>3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3</v>
      </c>
      <c r="G38" s="51"/>
      <c r="H38" s="16">
        <v>0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1</v>
      </c>
      <c r="I40" s="51"/>
      <c r="J40" s="17">
        <v>3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1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1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3</v>
      </c>
      <c r="I46" s="51"/>
      <c r="J46" s="17">
        <v>2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0</v>
      </c>
      <c r="I48" s="51"/>
      <c r="J48" s="17">
        <v>1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1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1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4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0</v>
      </c>
      <c r="G58" s="51"/>
      <c r="H58" s="16">
        <v>0</v>
      </c>
      <c r="I58" s="51"/>
      <c r="J58" s="17">
        <v>3</v>
      </c>
      <c r="K58" s="4"/>
      <c r="L58" s="4"/>
      <c r="M58" s="17">
        <f>SUM(IF(AND(F58=Uitslagen!F53,H58=Uitslagen!H53),10,0),IF(J58=Uitslagen!J53,5,0))</f>
        <v>10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 t="s">
        <v>17</v>
      </c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15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81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107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M81"/>
  <sheetViews>
    <sheetView showGridLines="0" topLeftCell="A15" workbookViewId="0">
      <selection activeCell="I75" sqref="I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108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109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2</v>
      </c>
      <c r="G12" s="51"/>
      <c r="H12" s="16">
        <v>2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3</v>
      </c>
      <c r="I14" s="51"/>
      <c r="J14" s="17">
        <v>2</v>
      </c>
      <c r="K14" s="4"/>
      <c r="L14" s="4"/>
      <c r="M14" s="17">
        <f>SUM(IF(AND(F14=Uitslagen!F9,H14=Uitslagen!H9),10,0),IF(J14=Uitslagen!J9,5,0))</f>
        <v>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3</v>
      </c>
      <c r="G16" s="51"/>
      <c r="H16" s="16">
        <v>3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5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3</v>
      </c>
      <c r="G20" s="51"/>
      <c r="H20" s="16">
        <v>2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2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4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3</v>
      </c>
      <c r="G28" s="51"/>
      <c r="H28" s="16">
        <v>3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2</v>
      </c>
      <c r="G30" s="51"/>
      <c r="H30" s="16">
        <v>4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6</v>
      </c>
      <c r="G32" s="51"/>
      <c r="H32" s="16">
        <v>2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2</v>
      </c>
      <c r="G34" s="51"/>
      <c r="H34" s="16">
        <v>7</v>
      </c>
      <c r="I34" s="51"/>
      <c r="J34" s="17">
        <v>1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3</v>
      </c>
      <c r="G38" s="51"/>
      <c r="H38" s="16">
        <v>4</v>
      </c>
      <c r="I38" s="51"/>
      <c r="J38" s="17">
        <v>2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3</v>
      </c>
      <c r="G42" s="51"/>
      <c r="H42" s="16">
        <v>4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3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3</v>
      </c>
      <c r="I46" s="51"/>
      <c r="J46" s="17">
        <v>2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3</v>
      </c>
      <c r="G48" s="51"/>
      <c r="H48" s="16">
        <v>5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0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4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3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 t="s">
        <v>47</v>
      </c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/>
      <c r="J63" s="49" t="s">
        <v>15</v>
      </c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/>
      <c r="J65" s="30" t="s">
        <v>47</v>
      </c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/>
      <c r="J67" s="30" t="s">
        <v>17</v>
      </c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75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66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40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M81"/>
  <sheetViews>
    <sheetView showGridLines="0" topLeftCell="A9" workbookViewId="0">
      <selection activeCell="J75" sqref="J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110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100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4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6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1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2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1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15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3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3</v>
      </c>
      <c r="G22" s="51"/>
      <c r="H22" s="16">
        <v>0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2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3</v>
      </c>
      <c r="G26" s="51"/>
      <c r="H26" s="16">
        <v>3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4</v>
      </c>
      <c r="G28" s="51"/>
      <c r="H28" s="16">
        <v>2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2</v>
      </c>
      <c r="G30" s="51"/>
      <c r="H30" s="16">
        <v>4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5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5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3</v>
      </c>
      <c r="G36" s="51"/>
      <c r="H36" s="16">
        <v>3</v>
      </c>
      <c r="I36" s="51"/>
      <c r="J36" s="17">
        <v>3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3</v>
      </c>
      <c r="G38" s="51"/>
      <c r="H38" s="16">
        <v>2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3</v>
      </c>
      <c r="I40" s="51"/>
      <c r="J40" s="17">
        <v>2</v>
      </c>
      <c r="K40" s="4"/>
      <c r="L40" s="4"/>
      <c r="M40" s="17">
        <f>SUM(IF(AND(F40=Uitslagen!F35,H40=Uitslagen!H35),10,0),IF(J40=Uitslagen!J35,5,0))</f>
        <v>5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2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2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0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4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1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2</v>
      </c>
      <c r="G52" s="51"/>
      <c r="H52" s="16">
        <v>6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6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2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60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 t="s">
        <v>17</v>
      </c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/>
      <c r="J63" s="49" t="s">
        <v>17</v>
      </c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 t="s">
        <v>15</v>
      </c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 t="s">
        <v>47</v>
      </c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 t="s">
        <v>60</v>
      </c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 t="s">
        <v>68</v>
      </c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60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81"/>
  <sheetViews>
    <sheetView showGridLines="0" topLeftCell="A10" workbookViewId="0">
      <selection activeCell="O18" sqref="O18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7" t="s">
        <v>2</v>
      </c>
      <c r="B2" s="7"/>
      <c r="C2" s="8" t="s">
        <v>3</v>
      </c>
      <c r="D2" s="80" t="s">
        <v>57</v>
      </c>
      <c r="E2" s="24"/>
      <c r="F2" s="24"/>
      <c r="G2" s="24"/>
      <c r="H2" s="25"/>
      <c r="I2" s="8"/>
      <c r="J2" s="4"/>
      <c r="K2" s="4"/>
      <c r="L2" s="4"/>
      <c r="M2" s="8"/>
    </row>
    <row r="3" spans="1:13" s="13" customFormat="1" ht="3" customHeight="1" x14ac:dyDescent="0.25"/>
    <row r="4" spans="1:13" s="13" customFormat="1" ht="12.75" customHeight="1" x14ac:dyDescent="0.25">
      <c r="A4" s="7" t="s">
        <v>4</v>
      </c>
      <c r="B4" s="7"/>
      <c r="C4" s="8" t="s">
        <v>3</v>
      </c>
      <c r="D4" s="80" t="s">
        <v>58</v>
      </c>
      <c r="E4" s="24"/>
      <c r="F4" s="24"/>
      <c r="G4" s="24"/>
      <c r="H4" s="25"/>
      <c r="I4" s="8"/>
      <c r="J4" s="4"/>
      <c r="K4" s="4"/>
      <c r="L4" s="4"/>
      <c r="M4" s="8"/>
    </row>
    <row r="5" spans="1:13" s="13" customFormat="1" ht="3" customHeight="1" x14ac:dyDescent="0.25">
      <c r="A5" s="8"/>
      <c r="B5" s="8"/>
      <c r="C5" s="8"/>
      <c r="D5" s="8"/>
      <c r="E5" s="4"/>
      <c r="F5" s="8"/>
      <c r="G5" s="8"/>
      <c r="H5" s="8"/>
      <c r="I5" s="8"/>
      <c r="J5" s="4"/>
      <c r="K5" s="4"/>
      <c r="L5" s="4"/>
      <c r="M5" s="8"/>
    </row>
    <row r="6" spans="1:13" ht="12.75" customHeight="1" x14ac:dyDescent="0.3">
      <c r="A6" s="11" t="s">
        <v>5</v>
      </c>
      <c r="B6" s="11" t="s">
        <v>6</v>
      </c>
      <c r="C6" s="11"/>
      <c r="D6" s="11" t="s">
        <v>7</v>
      </c>
      <c r="E6" s="10"/>
      <c r="F6" s="11" t="s">
        <v>8</v>
      </c>
      <c r="G6" s="11"/>
      <c r="H6" s="11"/>
      <c r="I6" s="11"/>
      <c r="J6" s="11" t="s">
        <v>9</v>
      </c>
      <c r="K6" s="4"/>
      <c r="L6" s="11"/>
      <c r="M6" s="11" t="s">
        <v>1</v>
      </c>
    </row>
    <row r="7" spans="1:13" ht="3" customHeight="1" x14ac:dyDescent="0.25">
      <c r="A7" s="8"/>
      <c r="B7" s="8"/>
      <c r="C7" s="8"/>
      <c r="D7" s="8"/>
      <c r="E7" s="4"/>
      <c r="F7" s="8"/>
      <c r="G7" s="8"/>
      <c r="H7" s="8"/>
      <c r="I7" s="8"/>
      <c r="J7" s="8"/>
      <c r="K7" s="4"/>
      <c r="L7" s="4"/>
      <c r="M7" s="8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8"/>
      <c r="H8" s="16">
        <v>0</v>
      </c>
      <c r="I8" s="8"/>
      <c r="J8" s="17">
        <v>1</v>
      </c>
      <c r="K8" s="4"/>
      <c r="L8" s="4"/>
      <c r="M8" s="17">
        <f>SUM(IF(AND(F8=Uitslagen!F3,H8=Uitslagen!H3),10,0),IF(J8=Uitslagen!J3,5,0))</f>
        <v>5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8"/>
      <c r="G9" s="8"/>
      <c r="H9" s="8"/>
      <c r="I9" s="8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8"/>
      <c r="H10" s="16">
        <v>0</v>
      </c>
      <c r="I10" s="8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8"/>
      <c r="G11" s="8"/>
      <c r="H11" s="8"/>
      <c r="I11" s="8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8"/>
      <c r="H12" s="16">
        <v>2</v>
      </c>
      <c r="I12" s="8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8"/>
      <c r="G13" s="8"/>
      <c r="H13" s="8"/>
      <c r="I13" s="8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8"/>
      <c r="H14" s="16">
        <v>1</v>
      </c>
      <c r="I14" s="8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8"/>
      <c r="G15" s="8"/>
      <c r="H15" s="8"/>
      <c r="I15" s="8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0</v>
      </c>
      <c r="G16" s="8"/>
      <c r="H16" s="16">
        <v>1</v>
      </c>
      <c r="I16" s="8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8"/>
      <c r="G17" s="8"/>
      <c r="H17" s="8"/>
      <c r="I17" s="8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8"/>
      <c r="H18" s="16">
        <v>0</v>
      </c>
      <c r="I18" s="8"/>
      <c r="J18" s="17">
        <v>1</v>
      </c>
      <c r="K18" s="4"/>
      <c r="L18" s="4"/>
      <c r="M18" s="17">
        <f>SUM(IF(AND(F18=Uitslagen!F13,H18=Uitslagen!H13),10,0),IF(J18=Uitslagen!J13,5,0))</f>
        <v>15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8"/>
      <c r="G19" s="8"/>
      <c r="H19" s="8"/>
      <c r="I19" s="8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8"/>
      <c r="H20" s="16">
        <v>1</v>
      </c>
      <c r="I20" s="8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8"/>
      <c r="G21" s="8"/>
      <c r="H21" s="8"/>
      <c r="I21" s="8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0</v>
      </c>
      <c r="G22" s="8"/>
      <c r="H22" s="16">
        <v>1</v>
      </c>
      <c r="I22" s="8"/>
      <c r="J22" s="17">
        <v>2</v>
      </c>
      <c r="K22" s="4"/>
      <c r="L22" s="4"/>
      <c r="M22" s="17">
        <f>SUM(IF(AND(F22=Uitslagen!F17,H22=Uitslagen!H17),10,0),IF(J22=Uitslagen!J17,5,0))</f>
        <v>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8"/>
      <c r="G23" s="8"/>
      <c r="H23" s="8"/>
      <c r="I23" s="8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8"/>
      <c r="H24" s="16">
        <v>1</v>
      </c>
      <c r="I24" s="8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8"/>
      <c r="G25" s="8"/>
      <c r="H25" s="8"/>
      <c r="I25" s="8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0</v>
      </c>
      <c r="G26" s="8"/>
      <c r="H26" s="16">
        <v>0</v>
      </c>
      <c r="I26" s="8"/>
      <c r="J26" s="17">
        <v>3</v>
      </c>
      <c r="K26" s="4"/>
      <c r="L26" s="4"/>
      <c r="M26" s="17"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8"/>
      <c r="G27" s="8"/>
      <c r="H27" s="8"/>
      <c r="I27" s="8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4</v>
      </c>
      <c r="G28" s="8"/>
      <c r="H28" s="16">
        <v>2</v>
      </c>
      <c r="I28" s="8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8"/>
      <c r="G29" s="8"/>
      <c r="H29" s="8"/>
      <c r="I29" s="8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8"/>
      <c r="H30" s="16">
        <v>1</v>
      </c>
      <c r="I30" s="8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8"/>
      <c r="G31" s="8"/>
      <c r="H31" s="8"/>
      <c r="I31" s="8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8"/>
      <c r="H32" s="16">
        <v>0</v>
      </c>
      <c r="I32" s="8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8"/>
      <c r="G33" s="8"/>
      <c r="H33" s="8"/>
      <c r="I33" s="8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8"/>
      <c r="H34" s="16">
        <v>3</v>
      </c>
      <c r="I34" s="8"/>
      <c r="J34" s="17">
        <v>2</v>
      </c>
      <c r="K34" s="4"/>
      <c r="L34" s="4"/>
      <c r="M34" s="17">
        <f>SUM(IF(AND(F34=Uitslagen!F29,H34=Uitslagen!H29),10,0),IF(J34=Uitslagen!J29,5,0))</f>
        <v>15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8"/>
      <c r="G35" s="8"/>
      <c r="H35" s="8"/>
      <c r="I35" s="8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8"/>
      <c r="H36" s="16">
        <v>0</v>
      </c>
      <c r="I36" s="8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8"/>
      <c r="G37" s="8"/>
      <c r="H37" s="8"/>
      <c r="I37" s="8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8"/>
      <c r="H38" s="16">
        <v>0</v>
      </c>
      <c r="I38" s="8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8"/>
      <c r="G39" s="8"/>
      <c r="H39" s="8"/>
      <c r="I39" s="8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8"/>
      <c r="H40" s="16">
        <v>1</v>
      </c>
      <c r="I40" s="8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8"/>
      <c r="G41" s="8"/>
      <c r="H41" s="8"/>
      <c r="I41" s="8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8"/>
      <c r="H42" s="16">
        <v>2</v>
      </c>
      <c r="I42" s="8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8"/>
      <c r="G43" s="8"/>
      <c r="H43" s="8"/>
      <c r="I43" s="8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0</v>
      </c>
      <c r="G44" s="8"/>
      <c r="H44" s="16">
        <v>0</v>
      </c>
      <c r="I44" s="8"/>
      <c r="J44" s="17">
        <v>3</v>
      </c>
      <c r="K44" s="4"/>
      <c r="L44" s="4"/>
      <c r="M44" s="17"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8"/>
      <c r="G45" s="8"/>
      <c r="H45" s="8"/>
      <c r="I45" s="8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8"/>
      <c r="H46" s="16">
        <v>2</v>
      </c>
      <c r="I46" s="8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8"/>
      <c r="G47" s="8"/>
      <c r="H47" s="8"/>
      <c r="I47" s="8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8"/>
      <c r="H48" s="16">
        <v>1</v>
      </c>
      <c r="I48" s="8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8"/>
      <c r="G49" s="8"/>
      <c r="H49" s="8"/>
      <c r="I49" s="8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8"/>
      <c r="H50" s="16">
        <v>1</v>
      </c>
      <c r="I50" s="8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8"/>
      <c r="G51" s="8"/>
      <c r="H51" s="8"/>
      <c r="I51" s="8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44"/>
      <c r="H52" s="16">
        <v>2</v>
      </c>
      <c r="I52" s="44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44"/>
      <c r="G53" s="44"/>
      <c r="H53" s="44"/>
      <c r="I53" s="44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44"/>
      <c r="H54" s="16">
        <v>0</v>
      </c>
      <c r="I54" s="44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44"/>
      <c r="G55" s="44"/>
      <c r="H55" s="44"/>
      <c r="I55" s="44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44"/>
      <c r="H56" s="16">
        <v>0</v>
      </c>
      <c r="I56" s="44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44"/>
      <c r="G57" s="44"/>
      <c r="H57" s="44"/>
      <c r="I57" s="44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44"/>
      <c r="H58" s="16">
        <v>3</v>
      </c>
      <c r="I58" s="44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6"/>
      <c r="B59" s="7"/>
      <c r="C59" s="8"/>
      <c r="D59" s="7"/>
      <c r="E59" s="4"/>
      <c r="F59" s="26"/>
      <c r="G59" s="26"/>
      <c r="H59" s="26"/>
      <c r="I59" s="26"/>
      <c r="J59" s="26"/>
      <c r="K59" s="7"/>
      <c r="L59" s="7"/>
      <c r="M59" s="21">
        <f>SUM(M8:M50)</f>
        <v>75</v>
      </c>
    </row>
    <row r="60" spans="1:13" s="13" customFormat="1" ht="3" customHeight="1" x14ac:dyDescent="0.25">
      <c r="A60" s="6"/>
      <c r="B60" s="7"/>
      <c r="C60" s="8"/>
      <c r="D60" s="7"/>
      <c r="E60" s="4"/>
      <c r="F60" s="8"/>
      <c r="G60" s="8"/>
      <c r="H60" s="8"/>
      <c r="I60" s="8"/>
      <c r="J60" s="4"/>
      <c r="K60" s="4"/>
      <c r="L60" s="4"/>
      <c r="M60" s="8"/>
    </row>
    <row r="61" spans="1:13" ht="12.75" customHeight="1" x14ac:dyDescent="0.25">
      <c r="A61" s="52" t="s">
        <v>40</v>
      </c>
      <c r="B61" s="43"/>
      <c r="C61" s="43"/>
      <c r="D61" s="43"/>
      <c r="E61" s="9"/>
      <c r="F61" s="9"/>
      <c r="G61" s="8"/>
      <c r="H61" s="40"/>
      <c r="I61" s="24"/>
      <c r="J61" s="81" t="s">
        <v>17</v>
      </c>
      <c r="K61" s="25"/>
      <c r="L61" s="7"/>
      <c r="M61" s="17">
        <f>IF(H61=Uitslagen!H55,25,0)</f>
        <v>0</v>
      </c>
    </row>
    <row r="62" spans="1:13" ht="3" customHeight="1" x14ac:dyDescent="0.25">
      <c r="A62" s="52"/>
      <c r="B62" s="43"/>
      <c r="C62" s="43"/>
      <c r="D62" s="43"/>
      <c r="E62" s="9"/>
      <c r="F62" s="9"/>
      <c r="G62" s="8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43"/>
      <c r="C63" s="43"/>
      <c r="D63" s="43"/>
      <c r="E63" s="9"/>
      <c r="F63" s="9"/>
      <c r="G63" s="8"/>
      <c r="H63" s="40"/>
      <c r="I63" s="24"/>
      <c r="J63" s="81" t="s">
        <v>15</v>
      </c>
      <c r="K63" s="25"/>
      <c r="L63" s="4"/>
      <c r="M63" s="17">
        <f>IF(H63=Uitslagen!H57,15,0)</f>
        <v>0</v>
      </c>
    </row>
    <row r="64" spans="1:13" ht="3" customHeight="1" x14ac:dyDescent="0.25">
      <c r="A64" s="52"/>
      <c r="B64" s="43"/>
      <c r="C64" s="43"/>
      <c r="D64" s="43"/>
      <c r="E64" s="9"/>
      <c r="F64" s="9"/>
      <c r="G64" s="8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43"/>
      <c r="C65" s="43"/>
      <c r="D65" s="43"/>
      <c r="E65" s="9"/>
      <c r="F65" s="9"/>
      <c r="G65" s="8"/>
      <c r="H65" s="29"/>
      <c r="I65" s="30"/>
      <c r="J65" s="30" t="s">
        <v>17</v>
      </c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43"/>
      <c r="C66" s="43"/>
      <c r="D66" s="43"/>
      <c r="E66" s="9"/>
      <c r="F66" s="9"/>
      <c r="G66" s="8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43"/>
      <c r="C67" s="43"/>
      <c r="D67" s="43"/>
      <c r="E67" s="9"/>
      <c r="F67" s="9"/>
      <c r="G67" s="8"/>
      <c r="H67" s="29"/>
      <c r="I67" s="30"/>
      <c r="J67" s="30" t="s">
        <v>59</v>
      </c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43"/>
      <c r="C68" s="43"/>
      <c r="D68" s="43"/>
      <c r="E68" s="9"/>
      <c r="F68" s="9"/>
      <c r="G68" s="8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43"/>
      <c r="C69" s="43"/>
      <c r="D69" s="43"/>
      <c r="E69" s="9"/>
      <c r="F69" s="9"/>
      <c r="G69" s="8"/>
      <c r="H69" s="32"/>
      <c r="I69" s="33"/>
      <c r="J69" s="33" t="s">
        <v>60</v>
      </c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43"/>
      <c r="C70" s="43"/>
      <c r="D70" s="43"/>
      <c r="E70" s="9"/>
      <c r="F70" s="9"/>
      <c r="G70" s="8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8"/>
      <c r="H71" s="40"/>
      <c r="I71" s="24"/>
      <c r="J71" s="24"/>
      <c r="K71" s="25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43"/>
      <c r="C72" s="43"/>
      <c r="D72" s="43"/>
      <c r="E72" s="9"/>
      <c r="F72" s="9"/>
      <c r="G72" s="8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44"/>
      <c r="H73" s="40"/>
      <c r="I73" s="41"/>
      <c r="J73" s="41"/>
      <c r="K73" s="42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43"/>
      <c r="C74" s="43"/>
      <c r="D74" s="43"/>
      <c r="E74" s="43"/>
      <c r="F74" s="43"/>
      <c r="G74" s="44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9"/>
      <c r="C75" s="9"/>
      <c r="D75" s="9"/>
      <c r="E75" s="9"/>
      <c r="F75" s="9"/>
      <c r="G75" s="8"/>
      <c r="H75" s="23"/>
      <c r="I75" s="81" t="s">
        <v>61</v>
      </c>
      <c r="J75" s="24"/>
      <c r="K75" s="25"/>
      <c r="L75" s="4"/>
      <c r="M75" s="17">
        <f>IF(H75=Uitslagen!H69,25,0)</f>
        <v>0</v>
      </c>
    </row>
    <row r="76" spans="1:13" s="13" customFormat="1" ht="3" customHeight="1" x14ac:dyDescent="0.25">
      <c r="A76" s="9"/>
      <c r="B76" s="7"/>
      <c r="C76" s="8"/>
      <c r="D76" s="7"/>
      <c r="E76" s="4"/>
      <c r="F76" s="8"/>
      <c r="G76" s="8"/>
      <c r="H76" s="8"/>
      <c r="I76" s="8"/>
      <c r="J76" s="4"/>
      <c r="K76" s="4"/>
      <c r="L76" s="4"/>
      <c r="M76" s="8"/>
    </row>
    <row r="77" spans="1:13" s="13" customFormat="1" ht="12.75" customHeight="1" x14ac:dyDescent="0.3">
      <c r="A77" s="9"/>
      <c r="B77" s="7"/>
      <c r="C77" s="8"/>
      <c r="D77" s="7"/>
      <c r="E77" s="4"/>
      <c r="F77" s="26" t="s">
        <v>33</v>
      </c>
      <c r="G77" s="26"/>
      <c r="H77" s="26"/>
      <c r="I77" s="26"/>
      <c r="J77" s="26"/>
      <c r="K77" s="10"/>
      <c r="L77" s="10"/>
      <c r="M77" s="21">
        <f>SUM(M61:M75)</f>
        <v>0</v>
      </c>
    </row>
    <row r="78" spans="1:13" s="13" customFormat="1" ht="3" customHeight="1" x14ac:dyDescent="0.25">
      <c r="A78" s="9"/>
      <c r="B78" s="7"/>
      <c r="C78" s="8"/>
      <c r="D78" s="7"/>
      <c r="E78" s="4"/>
      <c r="F78" s="8"/>
      <c r="G78" s="8"/>
      <c r="H78" s="8"/>
      <c r="I78" s="8"/>
      <c r="J78" s="4"/>
      <c r="K78" s="4"/>
      <c r="L78" s="4"/>
      <c r="M78" s="8"/>
    </row>
    <row r="79" spans="1:13" ht="12.75" customHeight="1" x14ac:dyDescent="0.25">
      <c r="L79" s="4"/>
      <c r="M79" s="8"/>
    </row>
    <row r="80" spans="1:13" ht="12.75" customHeight="1" x14ac:dyDescent="0.3">
      <c r="F80" s="27" t="s">
        <v>36</v>
      </c>
      <c r="G80" s="27"/>
      <c r="H80" s="27"/>
      <c r="I80" s="27"/>
      <c r="J80" s="27"/>
      <c r="K80" s="28"/>
      <c r="L80" s="10"/>
      <c r="M80" s="21">
        <f>M59+M77</f>
        <v>75</v>
      </c>
    </row>
    <row r="81" spans="12:13" ht="12.75" customHeight="1" x14ac:dyDescent="0.25">
      <c r="L81" s="4"/>
      <c r="M81" s="8"/>
    </row>
  </sheetData>
  <pageMargins left="0.7" right="0.7" top="0.75" bottom="0.75" header="0.3" footer="0.3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M81"/>
  <sheetViews>
    <sheetView showGridLines="0" topLeftCell="A16" workbookViewId="0">
      <selection activeCell="H75" sqref="H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111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111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0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2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15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3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0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1</v>
      </c>
      <c r="G24" s="51"/>
      <c r="H24" s="16">
        <v>2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1</v>
      </c>
      <c r="I26" s="51"/>
      <c r="J26" s="17">
        <v>2</v>
      </c>
      <c r="K26" s="4"/>
      <c r="L26" s="4"/>
      <c r="M26" s="17">
        <f>SUM(IF(AND(F26=Uitslagen!F21,H26=Uitslagen!H21),10,0),IF(J26=Uitslagen!J21,5,0))</f>
        <v>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0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4</v>
      </c>
      <c r="I30" s="51"/>
      <c r="J30" s="17">
        <v>1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5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15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3</v>
      </c>
      <c r="I34" s="51"/>
      <c r="J34" s="17">
        <v>2</v>
      </c>
      <c r="K34" s="4"/>
      <c r="L34" s="4"/>
      <c r="M34" s="17">
        <f>SUM(IF(AND(F34=Uitslagen!F29,H34=Uitslagen!H29),10,0),IF(J34=Uitslagen!J29,5,0))</f>
        <v>15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0</v>
      </c>
      <c r="G36" s="51"/>
      <c r="H36" s="16">
        <v>1</v>
      </c>
      <c r="I36" s="51"/>
      <c r="J36" s="17">
        <v>3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1</v>
      </c>
      <c r="I38" s="51"/>
      <c r="J38" s="17">
        <v>2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2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2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0</v>
      </c>
      <c r="G44" s="51"/>
      <c r="H44" s="16">
        <v>4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3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2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0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5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0</v>
      </c>
      <c r="I54" s="51"/>
      <c r="J54" s="17">
        <v>3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0</v>
      </c>
      <c r="G58" s="51"/>
      <c r="H58" s="16">
        <v>3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70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14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15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14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47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74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61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70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M81"/>
  <sheetViews>
    <sheetView showGridLines="0" topLeftCell="A7" workbookViewId="0">
      <selection activeCell="I75" sqref="I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111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111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0</v>
      </c>
      <c r="G8" s="51"/>
      <c r="H8" s="16">
        <v>3</v>
      </c>
      <c r="I8" s="51"/>
      <c r="J8" s="17">
        <v>1</v>
      </c>
      <c r="K8" s="4"/>
      <c r="L8" s="4"/>
      <c r="M8" s="17">
        <f>SUM(IF(AND(F8=Uitslagen!F3,H8=Uitslagen!H3),10,0),IF(J8=Uitslagen!J3,5,0))</f>
        <v>5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2</v>
      </c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4</v>
      </c>
      <c r="G12" s="51"/>
      <c r="H12" s="16">
        <v>3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2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1</v>
      </c>
      <c r="I18" s="51"/>
      <c r="J18" s="17">
        <v>2</v>
      </c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4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0</v>
      </c>
      <c r="G22" s="51"/>
      <c r="H22" s="16">
        <v>2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2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1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3</v>
      </c>
      <c r="G28" s="51"/>
      <c r="H28" s="16">
        <v>2</v>
      </c>
      <c r="I28" s="51"/>
      <c r="J28" s="17">
        <v>2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1</v>
      </c>
      <c r="I30" s="51"/>
      <c r="J30" s="17">
        <v>1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5</v>
      </c>
      <c r="G32" s="51"/>
      <c r="H32" s="16">
        <v>0</v>
      </c>
      <c r="I32" s="51"/>
      <c r="J32" s="17">
        <v>3</v>
      </c>
      <c r="K32" s="4"/>
      <c r="L32" s="4"/>
      <c r="M32" s="17">
        <f>SUM(IF(AND(F32=Uitslagen!F27,H32=Uitslagen!H27),10,0),IF(J32=Uitslagen!J27,5,0))</f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3</v>
      </c>
      <c r="I34" s="51"/>
      <c r="J34" s="17">
        <v>2</v>
      </c>
      <c r="K34" s="4"/>
      <c r="L34" s="4"/>
      <c r="M34" s="17">
        <f>SUM(IF(AND(F34=Uitslagen!F29,H34=Uitslagen!H29),10,0),IF(J34=Uitslagen!J29,5,0))</f>
        <v>15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2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1</v>
      </c>
      <c r="I40" s="51"/>
      <c r="J40" s="17">
        <v>2</v>
      </c>
      <c r="K40" s="4"/>
      <c r="L40" s="4"/>
      <c r="M40" s="17">
        <f>SUM(IF(AND(F40=Uitslagen!F35,H40=Uitslagen!H35),10,0),IF(J40=Uitslagen!J35,5,0))</f>
        <v>5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4</v>
      </c>
      <c r="G42" s="51"/>
      <c r="H42" s="16">
        <v>1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1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3</v>
      </c>
      <c r="G46" s="51"/>
      <c r="H46" s="16">
        <v>2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2</v>
      </c>
      <c r="I48" s="51"/>
      <c r="J48" s="17">
        <v>1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1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4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4</v>
      </c>
      <c r="G56" s="51"/>
      <c r="H56" s="16">
        <v>1</v>
      </c>
      <c r="I56" s="51"/>
      <c r="J56" s="17">
        <v>2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0</v>
      </c>
      <c r="G58" s="51"/>
      <c r="H58" s="16">
        <v>2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15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47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15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60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107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40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M81"/>
  <sheetViews>
    <sheetView showGridLines="0" topLeftCell="A13" workbookViewId="0">
      <selection activeCell="P51" sqref="P51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112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111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0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5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15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3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15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2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0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4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1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2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1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4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0</v>
      </c>
      <c r="G38" s="51"/>
      <c r="H38" s="16">
        <v>0</v>
      </c>
      <c r="I38" s="51"/>
      <c r="J38" s="17">
        <v>2</v>
      </c>
      <c r="K38" s="4"/>
      <c r="L38" s="4"/>
      <c r="M38" s="17"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4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0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0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0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0</v>
      </c>
      <c r="I56" s="51"/>
      <c r="J56" s="17">
        <v>3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0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65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14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14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15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75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61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65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M81"/>
  <sheetViews>
    <sheetView showGridLines="0" topLeftCell="A13" workbookViewId="0">
      <selection activeCell="I75" sqref="I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113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111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3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4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0</v>
      </c>
      <c r="G14" s="51"/>
      <c r="H14" s="16">
        <v>0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0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4</v>
      </c>
      <c r="G18" s="51"/>
      <c r="H18" s="16">
        <v>0</v>
      </c>
      <c r="I18" s="51"/>
      <c r="J18" s="17">
        <v>2</v>
      </c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0</v>
      </c>
      <c r="G20" s="51"/>
      <c r="H20" s="16">
        <v>1</v>
      </c>
      <c r="I20" s="51"/>
      <c r="J20" s="17">
        <v>3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1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0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0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1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5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1</v>
      </c>
      <c r="I38" s="51"/>
      <c r="J38" s="17">
        <v>2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0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1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3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4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1</v>
      </c>
      <c r="I56" s="51"/>
      <c r="J56" s="17">
        <v>3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1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30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14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47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14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15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75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68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30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M81"/>
  <sheetViews>
    <sheetView showGridLines="0" topLeftCell="A7" workbookViewId="0">
      <selection activeCell="I75" sqref="I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114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111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2</v>
      </c>
      <c r="G8" s="51"/>
      <c r="H8" s="16">
        <v>1</v>
      </c>
      <c r="I8" s="51"/>
      <c r="J8" s="17">
        <v>3</v>
      </c>
      <c r="K8" s="4"/>
      <c r="L8" s="4"/>
      <c r="M8" s="17">
        <f>SUM(IF(AND(F8=Uitslagen!F3,H8=Uitslagen!H3),10,0),IF(J8=Uitslagen!J3,5,0))</f>
        <v>10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2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1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0</v>
      </c>
      <c r="I18" s="51"/>
      <c r="J18" s="17">
        <v>2</v>
      </c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3</v>
      </c>
      <c r="G20" s="51"/>
      <c r="H20" s="16">
        <v>0</v>
      </c>
      <c r="I20" s="51"/>
      <c r="J20" s="17">
        <v>3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3</v>
      </c>
      <c r="I22" s="51"/>
      <c r="J22" s="17">
        <v>1</v>
      </c>
      <c r="K22" s="4"/>
      <c r="L22" s="4"/>
      <c r="M22" s="17">
        <f>SUM(IF(AND(F22=Uitslagen!F17,H22=Uitslagen!H17),10,0),IF(J22=Uitslagen!J17,5,0))</f>
        <v>10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1</v>
      </c>
      <c r="G24" s="51"/>
      <c r="H24" s="16">
        <v>0</v>
      </c>
      <c r="I24" s="51"/>
      <c r="J24" s="17">
        <v>2</v>
      </c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2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2</v>
      </c>
      <c r="I28" s="51"/>
      <c r="J28" s="17">
        <v>2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4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6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3</v>
      </c>
      <c r="I34" s="51"/>
      <c r="J34" s="17">
        <v>1</v>
      </c>
      <c r="K34" s="4"/>
      <c r="L34" s="4"/>
      <c r="M34" s="17">
        <f>SUM(IF(AND(F34=Uitslagen!F29,H34=Uitslagen!H29),10,0),IF(J34=Uitslagen!J29,5,0))</f>
        <v>10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1</v>
      </c>
      <c r="I36" s="51"/>
      <c r="J36" s="17">
        <v>3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3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2</v>
      </c>
      <c r="G42" s="51"/>
      <c r="H42" s="16">
        <v>1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4</v>
      </c>
      <c r="G44" s="51"/>
      <c r="H44" s="16">
        <v>0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3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0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4</v>
      </c>
      <c r="G50" s="51"/>
      <c r="H50" s="16">
        <v>2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2</v>
      </c>
      <c r="G52" s="51"/>
      <c r="H52" s="16">
        <v>4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0</v>
      </c>
      <c r="I54" s="51"/>
      <c r="J54" s="17">
        <v>2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4</v>
      </c>
      <c r="G56" s="51"/>
      <c r="H56" s="16">
        <v>1</v>
      </c>
      <c r="I56" s="51"/>
      <c r="J56" s="17">
        <v>3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0</v>
      </c>
      <c r="G58" s="51"/>
      <c r="H58" s="16">
        <v>0</v>
      </c>
      <c r="I58" s="51"/>
      <c r="J58" s="17">
        <v>1</v>
      </c>
      <c r="K58" s="4"/>
      <c r="L58" s="4"/>
      <c r="M58" s="17">
        <f>SUM(IF(AND(F58=Uitslagen!F53,H58=Uitslagen!H53),10,0),IF(J58=Uitslagen!J53,5,0))</f>
        <v>10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15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15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54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81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104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M81"/>
  <sheetViews>
    <sheetView showGridLines="0" topLeftCell="A15" workbookViewId="0">
      <selection activeCell="M36" sqref="M36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115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116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0</v>
      </c>
      <c r="I12" s="51"/>
      <c r="J12" s="17">
        <v>1</v>
      </c>
      <c r="K12" s="4"/>
      <c r="L12" s="4"/>
      <c r="M12" s="17">
        <f>SUM(IF(AND(F12=Uitslagen!F7,H12=Uitslagen!H7),10,0),IF(J12=Uitslagen!J7,5,0))</f>
        <v>5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2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1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15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1</v>
      </c>
      <c r="I20" s="51"/>
      <c r="J20" s="17">
        <v>3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2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0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3</v>
      </c>
      <c r="I28" s="51"/>
      <c r="J28" s="17">
        <v>2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2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>
        <v>1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0</v>
      </c>
      <c r="G36" s="51"/>
      <c r="H36" s="16">
        <v>0</v>
      </c>
      <c r="I36" s="51"/>
      <c r="J36" s="17">
        <v>3</v>
      </c>
      <c r="K36" s="4"/>
      <c r="L36" s="4"/>
      <c r="M36" s="17"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0</v>
      </c>
      <c r="G38" s="51"/>
      <c r="H38" s="16">
        <v>1</v>
      </c>
      <c r="I38" s="51"/>
      <c r="J38" s="17">
        <v>2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3</v>
      </c>
      <c r="I40" s="51"/>
      <c r="J40" s="17">
        <v>2</v>
      </c>
      <c r="K40" s="4"/>
      <c r="L40" s="4"/>
      <c r="M40" s="17">
        <f>SUM(IF(AND(F40=Uitslagen!F35,H40=Uitslagen!H35),10,0),IF(J40=Uitslagen!J35,5,0))</f>
        <v>5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4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0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3</v>
      </c>
      <c r="G46" s="51"/>
      <c r="H46" s="16">
        <v>0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0</v>
      </c>
      <c r="I48" s="51"/>
      <c r="J48" s="17">
        <v>1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2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2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3</v>
      </c>
      <c r="G54" s="51"/>
      <c r="H54" s="16">
        <v>2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0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14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50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15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70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68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M81"/>
  <sheetViews>
    <sheetView showGridLines="0" topLeftCell="D46" workbookViewId="0">
      <selection activeCell="I75" sqref="I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116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116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0</v>
      </c>
      <c r="I12" s="51"/>
      <c r="J12" s="17">
        <v>1</v>
      </c>
      <c r="K12" s="4"/>
      <c r="L12" s="4"/>
      <c r="M12" s="17">
        <f>SUM(IF(AND(F12=Uitslagen!F7,H12=Uitslagen!H7),10,0),IF(J12=Uitslagen!J7,5,0))</f>
        <v>5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2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0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0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1</v>
      </c>
      <c r="G24" s="51"/>
      <c r="H24" s="16">
        <v>1</v>
      </c>
      <c r="I24" s="51"/>
      <c r="J24" s="17">
        <v>3</v>
      </c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3</v>
      </c>
      <c r="I28" s="51"/>
      <c r="J28" s="17">
        <v>2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3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2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2</v>
      </c>
      <c r="G34" s="51"/>
      <c r="H34" s="16">
        <v>4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0</v>
      </c>
      <c r="G36" s="51"/>
      <c r="H36" s="16">
        <v>1</v>
      </c>
      <c r="I36" s="51"/>
      <c r="J36" s="17">
        <v>2</v>
      </c>
      <c r="K36" s="4"/>
      <c r="L36" s="4"/>
      <c r="M36" s="17">
        <f>SUM(IF(AND(F36=Uitslagen!F31,H36=Uitslagen!H31),10,0),IF(J36=Uitslagen!J31,5,0))</f>
        <v>5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2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2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0</v>
      </c>
      <c r="G44" s="51"/>
      <c r="H44" s="16">
        <v>3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0</v>
      </c>
      <c r="G46" s="51"/>
      <c r="H46" s="16">
        <v>3</v>
      </c>
      <c r="I46" s="51"/>
      <c r="J46" s="17">
        <v>2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1</v>
      </c>
      <c r="I48" s="51"/>
      <c r="J48" s="17">
        <v>3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0</v>
      </c>
      <c r="G50" s="51"/>
      <c r="H50" s="16">
        <v>2</v>
      </c>
      <c r="I50" s="51"/>
      <c r="J50" s="17">
        <v>2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2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3</v>
      </c>
      <c r="G58" s="51"/>
      <c r="H58" s="16">
        <v>1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54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54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15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70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68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M81"/>
  <sheetViews>
    <sheetView showGridLines="0" topLeftCell="A18" workbookViewId="0">
      <selection activeCell="J75" sqref="J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117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116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3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1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0</v>
      </c>
      <c r="I12" s="51"/>
      <c r="J12" s="17">
        <v>1</v>
      </c>
      <c r="K12" s="4"/>
      <c r="L12" s="4"/>
      <c r="M12" s="17">
        <f>SUM(IF(AND(F12=Uitslagen!F7,H12=Uitslagen!H7),10,0),IF(J12=Uitslagen!J7,5,0))</f>
        <v>5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2</v>
      </c>
      <c r="I14" s="51"/>
      <c r="J14" s="17">
        <v>2</v>
      </c>
      <c r="K14" s="4"/>
      <c r="L14" s="4"/>
      <c r="M14" s="17">
        <f>SUM(IF(AND(F14=Uitslagen!F9,H14=Uitslagen!H9),10,0),IF(J14=Uitslagen!J9,5,0))</f>
        <v>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3</v>
      </c>
      <c r="G16" s="51"/>
      <c r="H16" s="16">
        <v>0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1</v>
      </c>
      <c r="I20" s="51"/>
      <c r="J20" s="17">
        <v>3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1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3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0</v>
      </c>
      <c r="G28" s="51"/>
      <c r="H28" s="16">
        <v>2</v>
      </c>
      <c r="I28" s="51"/>
      <c r="J28" s="17">
        <v>2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2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4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2</v>
      </c>
      <c r="I36" s="51"/>
      <c r="J36" s="17">
        <v>2</v>
      </c>
      <c r="K36" s="4"/>
      <c r="L36" s="4"/>
      <c r="M36" s="17">
        <f>SUM(IF(AND(F36=Uitslagen!F31,H36=Uitslagen!H31),10,0),IF(J36=Uitslagen!J31,5,0))</f>
        <v>5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3</v>
      </c>
      <c r="G38" s="51"/>
      <c r="H38" s="16">
        <v>2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0</v>
      </c>
      <c r="G40" s="51"/>
      <c r="H40" s="16">
        <v>1</v>
      </c>
      <c r="I40" s="51"/>
      <c r="J40" s="17">
        <v>2</v>
      </c>
      <c r="K40" s="4"/>
      <c r="L40" s="4"/>
      <c r="M40" s="17">
        <f>SUM(IF(AND(F40=Uitslagen!F35,H40=Uitslagen!H35),10,0),IF(J40=Uitslagen!J35,5,0))</f>
        <v>5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2</v>
      </c>
      <c r="G42" s="51"/>
      <c r="H42" s="16">
        <v>2</v>
      </c>
      <c r="I42" s="51"/>
      <c r="J42" s="17">
        <v>3</v>
      </c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0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2</v>
      </c>
      <c r="I46" s="51"/>
      <c r="J46" s="17">
        <v>2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0</v>
      </c>
      <c r="G50" s="51"/>
      <c r="H50" s="16">
        <v>2</v>
      </c>
      <c r="I50" s="51"/>
      <c r="J50" s="17">
        <v>2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1</v>
      </c>
      <c r="I56" s="51"/>
      <c r="J56" s="17">
        <v>3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3</v>
      </c>
      <c r="G58" s="51"/>
      <c r="H58" s="16">
        <v>1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 t="s">
        <v>14</v>
      </c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/>
      <c r="J63" s="49" t="s">
        <v>15</v>
      </c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/>
      <c r="J65" s="30" t="s">
        <v>14</v>
      </c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/>
      <c r="J67" s="30" t="s">
        <v>54</v>
      </c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 t="s">
        <v>70</v>
      </c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 t="s">
        <v>104</v>
      </c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M81"/>
  <sheetViews>
    <sheetView showGridLines="0" topLeftCell="A16" workbookViewId="0">
      <selection activeCell="J75" sqref="J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118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116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0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0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3</v>
      </c>
      <c r="G16" s="51"/>
      <c r="H16" s="16">
        <v>1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15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0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2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0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1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2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1</v>
      </c>
      <c r="I34" s="51"/>
      <c r="J34" s="17">
        <v>3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2</v>
      </c>
      <c r="I36" s="51"/>
      <c r="J36" s="17">
        <v>3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3</v>
      </c>
      <c r="I38" s="51"/>
      <c r="J38" s="17">
        <v>2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2</v>
      </c>
      <c r="I40" s="51"/>
      <c r="J40" s="17">
        <v>3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2</v>
      </c>
      <c r="G42" s="51"/>
      <c r="H42" s="16">
        <v>4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2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1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0</v>
      </c>
      <c r="G50" s="51"/>
      <c r="H50" s="16">
        <v>1</v>
      </c>
      <c r="I50" s="51"/>
      <c r="J50" s="17">
        <v>2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4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2</v>
      </c>
      <c r="I56" s="51"/>
      <c r="J56" s="17">
        <v>3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0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50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14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 t="s">
        <v>47</v>
      </c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 t="s">
        <v>50</v>
      </c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 t="s">
        <v>70</v>
      </c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 t="s">
        <v>61</v>
      </c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M81"/>
  <sheetViews>
    <sheetView showGridLines="0" topLeftCell="A40" workbookViewId="0">
      <selection activeCell="O26" sqref="O26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119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116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1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2</v>
      </c>
      <c r="I10" s="51"/>
      <c r="J10" s="17">
        <v>3</v>
      </c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2</v>
      </c>
      <c r="I14" s="51"/>
      <c r="J14" s="17">
        <v>2</v>
      </c>
      <c r="K14" s="4"/>
      <c r="L14" s="4"/>
      <c r="M14" s="17">
        <f>SUM(IF(AND(F14=Uitslagen!F9,H14=Uitslagen!H9),10,0),IF(J14=Uitslagen!J9,5,0))</f>
        <v>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3</v>
      </c>
      <c r="G16" s="51"/>
      <c r="H16" s="16">
        <v>1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15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0</v>
      </c>
      <c r="G20" s="51"/>
      <c r="H20" s="16">
        <v>0</v>
      </c>
      <c r="I20" s="51"/>
      <c r="J20" s="17">
        <v>3</v>
      </c>
      <c r="K20" s="4"/>
      <c r="L20" s="4"/>
      <c r="M20" s="17"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0</v>
      </c>
      <c r="G22" s="51"/>
      <c r="H22" s="16">
        <v>1</v>
      </c>
      <c r="I22" s="51"/>
      <c r="J22" s="17">
        <v>2</v>
      </c>
      <c r="K22" s="4"/>
      <c r="L22" s="4"/>
      <c r="M22" s="17">
        <f>SUM(IF(AND(F22=Uitslagen!F17,H22=Uitslagen!H17),10,0),IF(J22=Uitslagen!J17,5,0))</f>
        <v>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0</v>
      </c>
      <c r="G24" s="51"/>
      <c r="H24" s="16">
        <v>2</v>
      </c>
      <c r="I24" s="51"/>
      <c r="J24" s="17">
        <v>2</v>
      </c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3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0</v>
      </c>
      <c r="G28" s="51"/>
      <c r="H28" s="16">
        <v>1</v>
      </c>
      <c r="I28" s="51"/>
      <c r="J28" s="17">
        <v>2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2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2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2</v>
      </c>
      <c r="G34" s="51"/>
      <c r="H34" s="16">
        <v>0</v>
      </c>
      <c r="I34" s="51"/>
      <c r="J34" s="17">
        <v>1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3</v>
      </c>
      <c r="I36" s="51"/>
      <c r="J36" s="17">
        <v>2</v>
      </c>
      <c r="K36" s="4"/>
      <c r="L36" s="4"/>
      <c r="M36" s="17">
        <f>SUM(IF(AND(F36=Uitslagen!F31,H36=Uitslagen!H31),10,0),IF(J36=Uitslagen!J31,5,0))</f>
        <v>5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0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0</v>
      </c>
      <c r="G40" s="51"/>
      <c r="H40" s="16">
        <v>1</v>
      </c>
      <c r="I40" s="51"/>
      <c r="J40" s="17">
        <v>2</v>
      </c>
      <c r="K40" s="4"/>
      <c r="L40" s="4"/>
      <c r="M40" s="17">
        <f>SUM(IF(AND(F40=Uitslagen!F35,H40=Uitslagen!H35),10,0),IF(J40=Uitslagen!J35,5,0))</f>
        <v>5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2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1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0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3</v>
      </c>
      <c r="G48" s="51"/>
      <c r="H48" s="16">
        <v>2</v>
      </c>
      <c r="I48" s="51"/>
      <c r="J48" s="17">
        <v>1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0</v>
      </c>
      <c r="G50" s="51"/>
      <c r="H50" s="16">
        <v>1</v>
      </c>
      <c r="I50" s="51"/>
      <c r="J50" s="17">
        <v>2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4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3</v>
      </c>
      <c r="G58" s="51"/>
      <c r="H58" s="16">
        <v>0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15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50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55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15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70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107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81"/>
  <sheetViews>
    <sheetView showGridLines="0" workbookViewId="0">
      <selection activeCell="Q52" sqref="Q52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80" t="s">
        <v>62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80" t="s">
        <v>58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1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2</v>
      </c>
      <c r="I10" s="51"/>
      <c r="J10" s="17">
        <v>3</v>
      </c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3</v>
      </c>
      <c r="G12" s="51"/>
      <c r="H12" s="16">
        <v>3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2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3</v>
      </c>
      <c r="I18" s="51"/>
      <c r="J18" s="17">
        <v>3</v>
      </c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1</v>
      </c>
      <c r="I20" s="51"/>
      <c r="J20" s="17">
        <v>3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2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3</v>
      </c>
      <c r="I24" s="51"/>
      <c r="J24" s="17">
        <v>3</v>
      </c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1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2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3</v>
      </c>
      <c r="G30" s="51"/>
      <c r="H30" s="16">
        <v>3</v>
      </c>
      <c r="I30" s="51"/>
      <c r="J30" s="17">
        <v>3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1</v>
      </c>
      <c r="G32" s="51"/>
      <c r="H32" s="16">
        <v>1</v>
      </c>
      <c r="I32" s="51"/>
      <c r="J32" s="17">
        <v>3</v>
      </c>
      <c r="K32" s="4"/>
      <c r="L32" s="4"/>
      <c r="M32" s="17">
        <f>SUM(IF(AND(F32=Uitslagen!F27,H32=Uitslagen!H27),10,0),IF(J32=Uitslagen!J27,5,0))</f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2</v>
      </c>
      <c r="G34" s="51"/>
      <c r="H34" s="16">
        <v>2</v>
      </c>
      <c r="I34" s="51"/>
      <c r="J34" s="17">
        <v>3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3</v>
      </c>
      <c r="G36" s="51"/>
      <c r="H36" s="16">
        <v>3</v>
      </c>
      <c r="I36" s="51"/>
      <c r="J36" s="17">
        <v>3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1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2</v>
      </c>
      <c r="I40" s="51"/>
      <c r="J40" s="17">
        <v>3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3</v>
      </c>
      <c r="G42" s="51"/>
      <c r="H42" s="16">
        <v>3</v>
      </c>
      <c r="I42" s="51"/>
      <c r="J42" s="17">
        <v>3</v>
      </c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1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2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3</v>
      </c>
      <c r="G48" s="51"/>
      <c r="H48" s="16">
        <v>3</v>
      </c>
      <c r="I48" s="51"/>
      <c r="J48" s="17">
        <v>3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1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2</v>
      </c>
      <c r="G52" s="51"/>
      <c r="H52" s="16">
        <v>2</v>
      </c>
      <c r="I52" s="51"/>
      <c r="J52" s="17">
        <v>3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3</v>
      </c>
      <c r="G54" s="51"/>
      <c r="H54" s="16">
        <v>3</v>
      </c>
      <c r="I54" s="51"/>
      <c r="J54" s="17">
        <v>3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1</v>
      </c>
      <c r="I56" s="51"/>
      <c r="J56" s="17">
        <v>3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2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M81"/>
  <sheetViews>
    <sheetView showGridLines="0" workbookViewId="0">
      <selection activeCell="I75" sqref="I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120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121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3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1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4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3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3</v>
      </c>
      <c r="I22" s="51"/>
      <c r="J22" s="17">
        <v>2</v>
      </c>
      <c r="K22" s="4"/>
      <c r="L22" s="4"/>
      <c r="M22" s="17">
        <f>SUM(IF(AND(F22=Uitslagen!F17,H22=Uitslagen!H17),10,0),IF(J22=Uitslagen!J17,5,0))</f>
        <v>15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1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2</v>
      </c>
      <c r="G30" s="51"/>
      <c r="H30" s="16">
        <v>2</v>
      </c>
      <c r="I30" s="51"/>
      <c r="J30" s="17">
        <v>3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3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15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2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3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1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2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1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65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15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50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96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61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65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M81"/>
  <sheetViews>
    <sheetView showGridLines="0" topLeftCell="T42" workbookViewId="0">
      <selection activeCell="P48" sqref="P48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122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121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0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5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15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4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0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15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0</v>
      </c>
      <c r="G22" s="51"/>
      <c r="H22" s="16">
        <v>1</v>
      </c>
      <c r="I22" s="51"/>
      <c r="J22" s="17">
        <v>2</v>
      </c>
      <c r="K22" s="4"/>
      <c r="L22" s="4"/>
      <c r="M22" s="17">
        <f>SUM(IF(AND(F22=Uitslagen!F17,H22=Uitslagen!H17),10,0),IF(J22=Uitslagen!J17,5,0))</f>
        <v>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3</v>
      </c>
      <c r="I28" s="51"/>
      <c r="J28" s="17">
        <v>2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1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5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1</v>
      </c>
      <c r="I34" s="51"/>
      <c r="J34" s="17">
        <v>3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4</v>
      </c>
      <c r="G38" s="51"/>
      <c r="H38" s="16">
        <v>2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2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0</v>
      </c>
      <c r="G44" s="51"/>
      <c r="H44" s="16">
        <v>0</v>
      </c>
      <c r="I44" s="51"/>
      <c r="J44" s="17">
        <v>3</v>
      </c>
      <c r="K44" s="4"/>
      <c r="L44" s="4"/>
      <c r="M44" s="17"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0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0</v>
      </c>
      <c r="I48" s="51"/>
      <c r="J48" s="17">
        <v>1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1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2</v>
      </c>
      <c r="I56" s="51"/>
      <c r="J56" s="17">
        <v>3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0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60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47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15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54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75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76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60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M81"/>
  <sheetViews>
    <sheetView showGridLines="0" zoomScale="90" zoomScaleNormal="90" workbookViewId="0">
      <selection activeCell="P75" sqref="P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123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121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0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5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4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0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1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3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2</v>
      </c>
      <c r="I22" s="51"/>
      <c r="J22" s="17">
        <v>2</v>
      </c>
      <c r="K22" s="4"/>
      <c r="L22" s="4"/>
      <c r="M22" s="17">
        <f>SUM(IF(AND(F22=Uitslagen!F17,H22=Uitslagen!H17),10,0),IF(J22=Uitslagen!J17,5,0))</f>
        <v>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0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0</v>
      </c>
      <c r="G28" s="51"/>
      <c r="H28" s="16">
        <v>1</v>
      </c>
      <c r="I28" s="51"/>
      <c r="J28" s="17">
        <v>2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2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1</v>
      </c>
      <c r="I34" s="51"/>
      <c r="J34" s="17">
        <v>3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1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4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15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1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0</v>
      </c>
      <c r="G46" s="51"/>
      <c r="H46" s="16">
        <v>1</v>
      </c>
      <c r="I46" s="51"/>
      <c r="J46" s="17">
        <v>2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4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0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5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3</v>
      </c>
      <c r="G58" s="51"/>
      <c r="H58" s="16">
        <v>0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15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47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65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107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M81"/>
  <sheetViews>
    <sheetView showGridLines="0" workbookViewId="0">
      <selection activeCell="R65" sqref="R6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124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121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0</v>
      </c>
      <c r="G14" s="51"/>
      <c r="H14" s="16">
        <v>1</v>
      </c>
      <c r="I14" s="51"/>
      <c r="J14" s="17">
        <v>2</v>
      </c>
      <c r="K14" s="4"/>
      <c r="L14" s="4"/>
      <c r="M14" s="17">
        <f>SUM(IF(AND(F14=Uitslagen!F9,H14=Uitslagen!H9),10,0),IF(J14=Uitslagen!J9,5,0))</f>
        <v>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2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4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1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1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1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5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15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3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0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2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4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0</v>
      </c>
      <c r="I48" s="51"/>
      <c r="J48" s="17">
        <v>3</v>
      </c>
      <c r="K48" s="4"/>
      <c r="L48" s="4"/>
      <c r="M48" s="17"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0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2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0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106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47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60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68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70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M81"/>
  <sheetViews>
    <sheetView showGridLines="0" workbookViewId="0">
      <selection activeCell="P18" sqref="P18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125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121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0</v>
      </c>
      <c r="G8" s="51"/>
      <c r="H8" s="16">
        <v>1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>
        <v>1</v>
      </c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1</v>
      </c>
      <c r="I10" s="51"/>
      <c r="J10" s="17">
        <v>1</v>
      </c>
      <c r="K10" s="4"/>
      <c r="L10" s="4"/>
      <c r="M10" s="17"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0</v>
      </c>
      <c r="I12" s="51"/>
      <c r="J12" s="17">
        <v>1</v>
      </c>
      <c r="K12" s="4"/>
      <c r="L12" s="4"/>
      <c r="M12" s="17">
        <v>5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2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1</v>
      </c>
      <c r="I16" s="51"/>
      <c r="J16" s="17">
        <v>3</v>
      </c>
      <c r="K16" s="4"/>
      <c r="L16" s="4"/>
      <c r="M16" s="17"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1</v>
      </c>
      <c r="I18" s="51"/>
      <c r="J18" s="17">
        <v>1</v>
      </c>
      <c r="K18" s="4"/>
      <c r="L18" s="4"/>
      <c r="M18" s="17"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0</v>
      </c>
      <c r="I20" s="51"/>
      <c r="J20" s="17"/>
      <c r="K20" s="4"/>
      <c r="L20" s="4"/>
      <c r="M20" s="17"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>
        <v>0</v>
      </c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0</v>
      </c>
      <c r="I22" s="51"/>
      <c r="J22" s="17"/>
      <c r="K22" s="4"/>
      <c r="L22" s="4"/>
      <c r="M22" s="17"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>
        <v>0</v>
      </c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1</v>
      </c>
      <c r="I24" s="51"/>
      <c r="J24" s="17"/>
      <c r="K24" s="4"/>
      <c r="L24" s="4"/>
      <c r="M24" s="17"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>
        <v>0</v>
      </c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3</v>
      </c>
      <c r="I26" s="51"/>
      <c r="J26" s="17"/>
      <c r="K26" s="4"/>
      <c r="L26" s="4"/>
      <c r="M26" s="17"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>
        <v>0</v>
      </c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1</v>
      </c>
      <c r="I28" s="51"/>
      <c r="J28" s="17"/>
      <c r="K28" s="4"/>
      <c r="L28" s="4"/>
      <c r="M28" s="17"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>
        <v>0</v>
      </c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1</v>
      </c>
      <c r="I30" s="51"/>
      <c r="J30" s="17"/>
      <c r="K30" s="4"/>
      <c r="L30" s="4"/>
      <c r="M30" s="17"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>
        <v>0</v>
      </c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1</v>
      </c>
      <c r="I32" s="51"/>
      <c r="J32" s="17"/>
      <c r="K32" s="4"/>
      <c r="L32" s="4"/>
      <c r="M32" s="17"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>
        <v>0</v>
      </c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2</v>
      </c>
      <c r="I34" s="51"/>
      <c r="J34" s="17"/>
      <c r="K34" s="4"/>
      <c r="L34" s="4"/>
      <c r="M34" s="17"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>
        <v>0</v>
      </c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2</v>
      </c>
      <c r="I36" s="51"/>
      <c r="J36" s="17"/>
      <c r="K36" s="4"/>
      <c r="L36" s="4"/>
      <c r="M36" s="17"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>
        <v>0</v>
      </c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0</v>
      </c>
      <c r="G38" s="51"/>
      <c r="H38" s="16">
        <v>1</v>
      </c>
      <c r="I38" s="51"/>
      <c r="J38" s="17"/>
      <c r="K38" s="4"/>
      <c r="L38" s="4"/>
      <c r="M38" s="17"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>
        <v>0</v>
      </c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0</v>
      </c>
      <c r="G40" s="51"/>
      <c r="H40" s="16">
        <v>0</v>
      </c>
      <c r="I40" s="51"/>
      <c r="J40" s="17"/>
      <c r="K40" s="4"/>
      <c r="L40" s="4"/>
      <c r="M40" s="17"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>
        <v>0</v>
      </c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2</v>
      </c>
      <c r="I42" s="51"/>
      <c r="J42" s="17"/>
      <c r="K42" s="4"/>
      <c r="L42" s="4"/>
      <c r="M42" s="17"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>
        <v>0</v>
      </c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3</v>
      </c>
      <c r="G44" s="51"/>
      <c r="H44" s="16">
        <v>1</v>
      </c>
      <c r="I44" s="51"/>
      <c r="J44" s="17"/>
      <c r="K44" s="4"/>
      <c r="L44" s="4"/>
      <c r="M44" s="17"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>
        <v>0</v>
      </c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2</v>
      </c>
      <c r="I46" s="51"/>
      <c r="J46" s="17"/>
      <c r="K46" s="4"/>
      <c r="L46" s="4"/>
      <c r="M46" s="17"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>
        <v>0</v>
      </c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3</v>
      </c>
      <c r="I48" s="51"/>
      <c r="J48" s="17"/>
      <c r="K48" s="4"/>
      <c r="L48" s="4"/>
      <c r="M48" s="17"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>
        <v>0</v>
      </c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0</v>
      </c>
      <c r="I50" s="51"/>
      <c r="J50" s="17"/>
      <c r="K50" s="4"/>
      <c r="L50" s="4"/>
      <c r="M50" s="17"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>
        <v>0</v>
      </c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3</v>
      </c>
      <c r="I52" s="51"/>
      <c r="J52" s="17"/>
      <c r="K52" s="4"/>
      <c r="L52" s="4"/>
      <c r="M52" s="17"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>
        <v>0</v>
      </c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1</v>
      </c>
      <c r="I54" s="51"/>
      <c r="J54" s="17"/>
      <c r="K54" s="4"/>
      <c r="L54" s="4"/>
      <c r="M54" s="17"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>
        <v>0</v>
      </c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1</v>
      </c>
      <c r="I56" s="51"/>
      <c r="J56" s="17"/>
      <c r="K56" s="4"/>
      <c r="L56" s="4"/>
      <c r="M56" s="17"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>
        <v>0</v>
      </c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2</v>
      </c>
      <c r="I58" s="51"/>
      <c r="J58" s="17"/>
      <c r="K58" s="4"/>
      <c r="L58" s="4"/>
      <c r="M58" s="17"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15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54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54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15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60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76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15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M81"/>
  <sheetViews>
    <sheetView showGridLines="0" workbookViewId="0">
      <selection activeCell="J18" sqref="J18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126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72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0</v>
      </c>
      <c r="G8" s="51"/>
      <c r="H8" s="16">
        <v>1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2</v>
      </c>
      <c r="I14" s="51"/>
      <c r="J14" s="17">
        <v>3</v>
      </c>
      <c r="K14" s="4"/>
      <c r="L14" s="4"/>
      <c r="M14" s="17">
        <v>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3</v>
      </c>
      <c r="G16" s="51"/>
      <c r="H16" s="16">
        <v>1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1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1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1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0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1</v>
      </c>
      <c r="I30" s="51"/>
      <c r="J30" s="17">
        <v>3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2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1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2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2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2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0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2</v>
      </c>
      <c r="I48" s="51"/>
      <c r="J48" s="17">
        <v>3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0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2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2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47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14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54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81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66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M81"/>
  <sheetViews>
    <sheetView showGridLines="0" topLeftCell="A4" workbookViewId="0">
      <selection activeCell="P46" sqref="P46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72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72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0</v>
      </c>
      <c r="G8" s="51"/>
      <c r="H8" s="16">
        <v>1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1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3</v>
      </c>
      <c r="G22" s="51"/>
      <c r="H22" s="16">
        <v>1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1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2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1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2</v>
      </c>
      <c r="G30" s="51"/>
      <c r="H30" s="16">
        <v>2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1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0</v>
      </c>
      <c r="G38" s="51"/>
      <c r="H38" s="16">
        <v>0</v>
      </c>
      <c r="I38" s="51"/>
      <c r="J38" s="17">
        <v>3</v>
      </c>
      <c r="K38" s="4"/>
      <c r="L38" s="4"/>
      <c r="M38" s="17"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15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1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2</v>
      </c>
      <c r="I48" s="51"/>
      <c r="J48" s="17">
        <v>3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0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1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47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47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 t="s">
        <v>54</v>
      </c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 t="s">
        <v>14</v>
      </c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75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 t="s">
        <v>66</v>
      </c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M81"/>
  <sheetViews>
    <sheetView showGridLines="0" topLeftCell="A6" workbookViewId="0">
      <selection activeCell="O22" sqref="O22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127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72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2</v>
      </c>
      <c r="G8" s="51"/>
      <c r="H8" s="16">
        <v>2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0</v>
      </c>
      <c r="I12" s="51"/>
      <c r="J12" s="17">
        <v>1</v>
      </c>
      <c r="K12" s="4"/>
      <c r="L12" s="4"/>
      <c r="M12" s="17">
        <f>SUM(IF(AND(F12=Uitslagen!F7,H12=Uitslagen!H7),10,0),IF(J12=Uitslagen!J7,5,0))</f>
        <v>5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3</v>
      </c>
      <c r="G14" s="51"/>
      <c r="H14" s="16">
        <v>2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1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15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0</v>
      </c>
      <c r="G20" s="51"/>
      <c r="H20" s="16">
        <v>0</v>
      </c>
      <c r="I20" s="51"/>
      <c r="J20" s="17">
        <v>3</v>
      </c>
      <c r="K20" s="4"/>
      <c r="L20" s="4"/>
      <c r="M20" s="17"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2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3</v>
      </c>
      <c r="I26" s="51"/>
      <c r="J26" s="17">
        <v>2</v>
      </c>
      <c r="K26" s="4"/>
      <c r="L26" s="4"/>
      <c r="M26" s="17">
        <f>SUM(IF(AND(F26=Uitslagen!F21,H26=Uitslagen!H21),10,0),IF(J26=Uitslagen!J21,5,0))</f>
        <v>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1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1</v>
      </c>
      <c r="I30" s="51"/>
      <c r="J30" s="17">
        <v>3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1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3</v>
      </c>
      <c r="G38" s="51"/>
      <c r="H38" s="16">
        <v>1</v>
      </c>
      <c r="I38" s="51"/>
      <c r="J38" s="17">
        <v>2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2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3</v>
      </c>
      <c r="G44" s="51"/>
      <c r="H44" s="16">
        <v>1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3</v>
      </c>
      <c r="G46" s="51"/>
      <c r="H46" s="16">
        <v>2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0</v>
      </c>
      <c r="I48" s="51"/>
      <c r="J48" s="17">
        <v>1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2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2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3</v>
      </c>
      <c r="G54" s="51"/>
      <c r="H54" s="16">
        <v>3</v>
      </c>
      <c r="I54" s="51"/>
      <c r="J54" s="17">
        <v>3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0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15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15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53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47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81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61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M81"/>
  <sheetViews>
    <sheetView showGridLines="0" topLeftCell="A15" workbookViewId="0">
      <selection activeCell="I75" sqref="I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128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72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1</v>
      </c>
      <c r="I8" s="51"/>
      <c r="J8" s="17">
        <v>1</v>
      </c>
      <c r="K8" s="4"/>
      <c r="L8" s="4"/>
      <c r="M8" s="17">
        <f>SUM(IF(AND(F8=Uitslagen!F3,H8=Uitslagen!H3),10,0),IF(J8=Uitslagen!J3,5,0))</f>
        <v>5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2</v>
      </c>
      <c r="G12" s="51"/>
      <c r="H12" s="16">
        <v>2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1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2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4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0</v>
      </c>
      <c r="G20" s="51"/>
      <c r="H20" s="16">
        <v>2</v>
      </c>
      <c r="I20" s="51"/>
      <c r="J20" s="17">
        <v>3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1</v>
      </c>
      <c r="I22" s="51"/>
      <c r="J22" s="17">
        <v>2</v>
      </c>
      <c r="K22" s="4"/>
      <c r="L22" s="4"/>
      <c r="M22" s="17">
        <f>SUM(IF(AND(F22=Uitslagen!F17,H22=Uitslagen!H17),10,0),IF(J22=Uitslagen!J17,5,0))</f>
        <v>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2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1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2</v>
      </c>
      <c r="G30" s="51"/>
      <c r="H30" s="16">
        <v>2</v>
      </c>
      <c r="I30" s="51"/>
      <c r="J30" s="17">
        <v>3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3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1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2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0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2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1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1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53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53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15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81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61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45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A1:M81"/>
  <sheetViews>
    <sheetView showGridLines="0" zoomScale="86" zoomScaleNormal="86" workbookViewId="0">
      <selection activeCell="H75" sqref="H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129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72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3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15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2</v>
      </c>
      <c r="I20" s="51"/>
      <c r="J20" s="17">
        <v>3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0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1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1</v>
      </c>
      <c r="I28" s="51"/>
      <c r="J28" s="17">
        <v>2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2</v>
      </c>
      <c r="G30" s="51"/>
      <c r="H30" s="16">
        <v>2</v>
      </c>
      <c r="I30" s="51"/>
      <c r="J30" s="17">
        <v>3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3</v>
      </c>
      <c r="I34" s="51"/>
      <c r="J34" s="17">
        <v>2</v>
      </c>
      <c r="K34" s="4"/>
      <c r="L34" s="4"/>
      <c r="M34" s="17">
        <f>SUM(IF(AND(F34=Uitslagen!F29,H34=Uitslagen!H29),10,0),IF(J34=Uitslagen!J29,5,0))</f>
        <v>15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0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15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3</v>
      </c>
      <c r="G44" s="51"/>
      <c r="H44" s="16">
        <v>1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1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2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1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4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2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60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54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54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53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47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74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68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60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1"/>
  <sheetViews>
    <sheetView showGridLines="0" topLeftCell="A22" workbookViewId="0">
      <selection activeCell="R56" sqref="R56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80" t="s">
        <v>63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80" t="s">
        <v>64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83" t="s">
        <v>64</v>
      </c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1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2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0</v>
      </c>
      <c r="G16" s="51"/>
      <c r="H16" s="16">
        <v>3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4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3</v>
      </c>
      <c r="I22" s="51"/>
      <c r="J22" s="17">
        <v>2</v>
      </c>
      <c r="K22" s="4"/>
      <c r="L22" s="4"/>
      <c r="M22" s="17">
        <f>SUM(IF(AND(F22=Uitslagen!F17,H22=Uitslagen!H17),10,0),IF(J22=Uitslagen!J17,5,0))</f>
        <v>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2</v>
      </c>
      <c r="I24" s="51"/>
      <c r="J24" s="17">
        <v>3</v>
      </c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1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1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3</v>
      </c>
      <c r="G36" s="51"/>
      <c r="H36" s="16">
        <v>2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0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15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0</v>
      </c>
      <c r="G44" s="51"/>
      <c r="H44" s="16">
        <v>2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0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1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0</v>
      </c>
      <c r="G50" s="51"/>
      <c r="H50" s="16">
        <v>1</v>
      </c>
      <c r="I50" s="51"/>
      <c r="J50" s="17">
        <v>2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3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80" t="s">
        <v>59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80" t="s">
        <v>59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/>
      <c r="J65" s="30" t="s">
        <v>15</v>
      </c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 t="s">
        <v>59</v>
      </c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 t="s">
        <v>65</v>
      </c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80" t="s">
        <v>66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:M81"/>
  <sheetViews>
    <sheetView showGridLines="0" topLeftCell="A9" workbookViewId="0">
      <selection activeCell="I75" sqref="I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130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130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4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3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0</v>
      </c>
      <c r="G14" s="51"/>
      <c r="H14" s="16">
        <v>1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1</v>
      </c>
      <c r="I22" s="51"/>
      <c r="J22" s="17">
        <v>2</v>
      </c>
      <c r="K22" s="4"/>
      <c r="L22" s="4"/>
      <c r="M22" s="17">
        <f>SUM(IF(AND(F22=Uitslagen!F17,H22=Uitslagen!H17),10,0),IF(J22=Uitslagen!J17,5,0))</f>
        <v>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0</v>
      </c>
      <c r="I26" s="51"/>
      <c r="J26" s="17">
        <v>2</v>
      </c>
      <c r="K26" s="4"/>
      <c r="L26" s="4"/>
      <c r="M26" s="17">
        <f>SUM(IF(AND(F26=Uitslagen!F21,H26=Uitslagen!H21),10,0),IF(J26=Uitslagen!J21,5,0))</f>
        <v>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1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2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4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4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1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4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1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0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1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0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3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47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46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75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76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:M81"/>
  <sheetViews>
    <sheetView showGridLines="0" topLeftCell="A15" workbookViewId="0">
      <selection activeCell="I75" sqref="I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131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130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0</v>
      </c>
      <c r="G8" s="51"/>
      <c r="H8" s="16">
        <v>1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1</v>
      </c>
      <c r="I12" s="51"/>
      <c r="J12" s="17">
        <v>1</v>
      </c>
      <c r="K12" s="4"/>
      <c r="L12" s="4"/>
      <c r="M12" s="17">
        <f>SUM(IF(AND(F12=Uitslagen!F7,H12=Uitslagen!H7),10,0),IF(J12=Uitslagen!J7,5,0))</f>
        <v>5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0</v>
      </c>
      <c r="G14" s="51"/>
      <c r="H14" s="16">
        <v>2</v>
      </c>
      <c r="I14" s="51"/>
      <c r="J14" s="17">
        <v>1</v>
      </c>
      <c r="K14" s="4"/>
      <c r="L14" s="4"/>
      <c r="M14" s="17">
        <f>SUM(IF(AND(F14=Uitslagen!F9,H14=Uitslagen!H9),10,0),IF(J14=Uitslagen!J9,5,0))</f>
        <v>10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2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4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0</v>
      </c>
      <c r="G20" s="51"/>
      <c r="H20" s="16">
        <v>0</v>
      </c>
      <c r="I20" s="51"/>
      <c r="J20" s="17">
        <v>3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1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2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1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2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4</v>
      </c>
      <c r="I42" s="51"/>
      <c r="J42" s="17">
        <v>3</v>
      </c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3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0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1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0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1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3</v>
      </c>
      <c r="G54" s="51"/>
      <c r="H54" s="16">
        <v>2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3</v>
      </c>
      <c r="G58" s="51"/>
      <c r="H58" s="16">
        <v>3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14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15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54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132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107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1:M81"/>
  <sheetViews>
    <sheetView showGridLines="0" topLeftCell="A13" workbookViewId="0">
      <selection activeCell="H75" sqref="H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133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130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3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2</v>
      </c>
      <c r="I14" s="51"/>
      <c r="J14" s="17">
        <v>2</v>
      </c>
      <c r="K14" s="4"/>
      <c r="L14" s="4"/>
      <c r="M14" s="17">
        <f>SUM(IF(AND(F14=Uitslagen!F9,H14=Uitslagen!H9),10,0),IF(J14=Uitslagen!J9,5,0))</f>
        <v>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0</v>
      </c>
      <c r="G16" s="51"/>
      <c r="H16" s="16">
        <v>1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15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1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2</v>
      </c>
      <c r="I26" s="51"/>
      <c r="J26" s="17">
        <v>2</v>
      </c>
      <c r="K26" s="4"/>
      <c r="L26" s="4"/>
      <c r="M26" s="17">
        <f>SUM(IF(AND(F26=Uitslagen!F21,H26=Uitslagen!H21),10,0),IF(J26=Uitslagen!J21,5,0))</f>
        <v>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3</v>
      </c>
      <c r="G28" s="51"/>
      <c r="H28" s="16">
        <v>2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2</v>
      </c>
      <c r="I30" s="51"/>
      <c r="J30" s="17">
        <v>3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4</v>
      </c>
      <c r="I34" s="51"/>
      <c r="J34" s="17">
        <v>3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3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2</v>
      </c>
      <c r="I42" s="51"/>
      <c r="J42" s="17">
        <v>3</v>
      </c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2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1</v>
      </c>
      <c r="I46" s="51"/>
      <c r="J46" s="17">
        <v>2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2</v>
      </c>
      <c r="I48" s="51"/>
      <c r="J48" s="17">
        <v>3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3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4</v>
      </c>
      <c r="I52" s="51"/>
      <c r="J52" s="17">
        <v>3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1</v>
      </c>
      <c r="I54" s="51"/>
      <c r="J54" s="17">
        <v>2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2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47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47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 t="s">
        <v>46</v>
      </c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 t="s">
        <v>54</v>
      </c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70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66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1:M81"/>
  <sheetViews>
    <sheetView showGridLines="0" topLeftCell="A12" workbookViewId="0">
      <selection activeCell="J75" sqref="J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134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130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0</v>
      </c>
      <c r="G8" s="51"/>
      <c r="H8" s="16">
        <v>0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1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2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3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4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3</v>
      </c>
      <c r="G22" s="51"/>
      <c r="H22" s="16">
        <v>1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1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2</v>
      </c>
      <c r="I28" s="51"/>
      <c r="J28" s="17">
        <v>2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3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1</v>
      </c>
      <c r="I34" s="51"/>
      <c r="J34" s="17">
        <v>3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3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0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1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1</v>
      </c>
      <c r="I48" s="51"/>
      <c r="J48" s="17">
        <v>3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3</v>
      </c>
      <c r="G50" s="51"/>
      <c r="H50" s="16">
        <v>0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2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0</v>
      </c>
      <c r="I56" s="51"/>
      <c r="J56" s="17">
        <v>3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3</v>
      </c>
      <c r="G58" s="51"/>
      <c r="H58" s="16">
        <v>0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35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15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47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75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 t="s">
        <v>68</v>
      </c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M81"/>
  <sheetViews>
    <sheetView showGridLines="0" topLeftCell="A6" workbookViewId="0">
      <selection activeCell="I75" sqref="I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135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136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2</v>
      </c>
      <c r="G8" s="51"/>
      <c r="H8" s="16">
        <v>1</v>
      </c>
      <c r="I8" s="51"/>
      <c r="J8" s="17">
        <v>1</v>
      </c>
      <c r="K8" s="4"/>
      <c r="L8" s="4"/>
      <c r="M8" s="17">
        <f>SUM(IF(AND(F8=Uitslagen!F3,H8=Uitslagen!H3),10,0),IF(J8=Uitslagen!J3,5,0))</f>
        <v>15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0</v>
      </c>
      <c r="G10" s="51"/>
      <c r="H10" s="16">
        <v>2</v>
      </c>
      <c r="I10" s="51"/>
      <c r="J10" s="17">
        <v>2</v>
      </c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3</v>
      </c>
      <c r="G16" s="51"/>
      <c r="H16" s="16">
        <v>1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1</v>
      </c>
      <c r="G18" s="51"/>
      <c r="H18" s="16">
        <v>2</v>
      </c>
      <c r="I18" s="51"/>
      <c r="J18" s="17">
        <v>2</v>
      </c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2</v>
      </c>
      <c r="I20" s="51"/>
      <c r="J20" s="17">
        <v>2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3</v>
      </c>
      <c r="G22" s="51"/>
      <c r="H22" s="16">
        <v>1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1</v>
      </c>
      <c r="G24" s="51"/>
      <c r="H24" s="16">
        <v>1</v>
      </c>
      <c r="I24" s="51"/>
      <c r="J24" s="17">
        <v>3</v>
      </c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2</v>
      </c>
      <c r="I26" s="51"/>
      <c r="J26" s="17">
        <v>2</v>
      </c>
      <c r="K26" s="4"/>
      <c r="L26" s="4"/>
      <c r="M26" s="17">
        <f>SUM(IF(AND(F26=Uitslagen!F21,H26=Uitslagen!H21),10,0),IF(J26=Uitslagen!J21,5,0))</f>
        <v>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2</v>
      </c>
      <c r="I28" s="51"/>
      <c r="J28" s="17">
        <v>2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2</v>
      </c>
      <c r="G30" s="51"/>
      <c r="H30" s="16">
        <v>1</v>
      </c>
      <c r="I30" s="51"/>
      <c r="J30" s="17">
        <v>1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2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2</v>
      </c>
      <c r="I38" s="51"/>
      <c r="J38" s="17">
        <v>2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2</v>
      </c>
      <c r="I40" s="51"/>
      <c r="J40" s="17">
        <v>3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2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1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2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1</v>
      </c>
      <c r="I48" s="51"/>
      <c r="J48" s="17">
        <v>1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1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2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2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 t="s">
        <v>137</v>
      </c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96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138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M81"/>
  <sheetViews>
    <sheetView showGridLines="0" workbookViewId="0">
      <selection activeCell="I1" sqref="I1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139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136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2</v>
      </c>
      <c r="G8" s="51"/>
      <c r="H8" s="16">
        <v>2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4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0</v>
      </c>
      <c r="G14" s="51"/>
      <c r="H14" s="16">
        <v>0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3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3</v>
      </c>
      <c r="I20" s="51"/>
      <c r="J20" s="17">
        <v>2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2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1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0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1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3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6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2</v>
      </c>
      <c r="G34" s="51"/>
      <c r="H34" s="16">
        <v>7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1</v>
      </c>
      <c r="I36" s="51"/>
      <c r="J36" s="17">
        <v>3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0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4</v>
      </c>
      <c r="G40" s="51"/>
      <c r="H40" s="16">
        <v>2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4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3</v>
      </c>
      <c r="G44" s="51"/>
      <c r="H44" s="16">
        <v>1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2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0</v>
      </c>
      <c r="I48" s="51"/>
      <c r="J48" s="17">
        <v>1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4</v>
      </c>
      <c r="G50" s="51"/>
      <c r="H50" s="16">
        <v>3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4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0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53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53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74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76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40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1:M81"/>
  <sheetViews>
    <sheetView showGridLines="0" workbookViewId="0">
      <selection activeCell="H75" sqref="H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140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136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1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2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3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3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4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0</v>
      </c>
      <c r="G20" s="51"/>
      <c r="H20" s="16">
        <v>2</v>
      </c>
      <c r="I20" s="51"/>
      <c r="J20" s="17">
        <v>3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2</v>
      </c>
      <c r="I22" s="51"/>
      <c r="J22" s="17">
        <v>2</v>
      </c>
      <c r="K22" s="4"/>
      <c r="L22" s="4"/>
      <c r="M22" s="17">
        <f>SUM(IF(AND(F22=Uitslagen!F17,H22=Uitslagen!H17),10,0),IF(J22=Uitslagen!J17,5,0))</f>
        <v>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1</v>
      </c>
      <c r="I26" s="51"/>
      <c r="J26" s="17">
        <v>2</v>
      </c>
      <c r="K26" s="4"/>
      <c r="L26" s="4"/>
      <c r="M26" s="17">
        <f>SUM(IF(AND(F26=Uitslagen!F21,H26=Uitslagen!H21),10,0),IF(J26=Uitslagen!J21,5,0))</f>
        <v>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3</v>
      </c>
      <c r="G28" s="51"/>
      <c r="H28" s="16">
        <v>2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2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5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3</v>
      </c>
      <c r="I34" s="51"/>
      <c r="J34" s="17">
        <v>2</v>
      </c>
      <c r="K34" s="4"/>
      <c r="L34" s="4"/>
      <c r="M34" s="17">
        <f>SUM(IF(AND(F34=Uitslagen!F29,H34=Uitslagen!H29),10,0),IF(J34=Uitslagen!J29,5,0))</f>
        <v>15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3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0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1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0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0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4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3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4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0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53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15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47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60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68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M81"/>
  <sheetViews>
    <sheetView showGridLines="0" topLeftCell="A9" workbookViewId="0">
      <selection activeCell="O32" sqref="O32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141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136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1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3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0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15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0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4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3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0</v>
      </c>
      <c r="G28" s="51"/>
      <c r="H28" s="16">
        <v>0</v>
      </c>
      <c r="I28" s="51"/>
      <c r="J28" s="17">
        <v>3</v>
      </c>
      <c r="K28" s="4"/>
      <c r="L28" s="4"/>
      <c r="M28" s="17"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2</v>
      </c>
      <c r="G30" s="51"/>
      <c r="H30" s="16">
        <v>1</v>
      </c>
      <c r="I30" s="51"/>
      <c r="J30" s="17">
        <v>1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5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15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1</v>
      </c>
      <c r="I34" s="51"/>
      <c r="J34" s="17">
        <v>1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3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2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2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4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0</v>
      </c>
      <c r="G50" s="51"/>
      <c r="H50" s="16">
        <v>0</v>
      </c>
      <c r="I50" s="51"/>
      <c r="J50" s="17">
        <v>3</v>
      </c>
      <c r="K50" s="4"/>
      <c r="L50" s="4"/>
      <c r="M50" s="17"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2</v>
      </c>
      <c r="I56" s="51"/>
      <c r="J56" s="17">
        <v>3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0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47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53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81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61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1:M81"/>
  <sheetViews>
    <sheetView showGridLines="0" topLeftCell="A11" workbookViewId="0">
      <selection activeCell="O35" sqref="O3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136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136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1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0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15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0</v>
      </c>
      <c r="G20" s="51"/>
      <c r="H20" s="16">
        <v>0</v>
      </c>
      <c r="I20" s="51"/>
      <c r="J20" s="17">
        <v>3</v>
      </c>
      <c r="K20" s="4"/>
      <c r="L20" s="4"/>
      <c r="M20" s="17"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1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0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1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3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6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1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3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3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1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1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0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2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1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4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2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53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92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61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65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/>
  <dimension ref="A1:M81"/>
  <sheetViews>
    <sheetView showGridLines="0" topLeftCell="A12" workbookViewId="0">
      <selection activeCell="O61" sqref="O61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142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142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/>
      <c r="G8" s="51"/>
      <c r="H8" s="16"/>
      <c r="I8" s="51"/>
      <c r="J8" s="17"/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3</v>
      </c>
      <c r="I12" s="51"/>
      <c r="J12" s="17">
        <v>1</v>
      </c>
      <c r="K12" s="4"/>
      <c r="L12" s="4"/>
      <c r="M12" s="17">
        <f>SUM(IF(AND(F12=Uitslagen!F7,H12=Uitslagen!H7),10,0),IF(J12=Uitslagen!J7,5,0))</f>
        <v>5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0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1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0</v>
      </c>
      <c r="G18" s="51"/>
      <c r="H18" s="16">
        <v>2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0</v>
      </c>
      <c r="G20" s="51"/>
      <c r="H20" s="16">
        <v>0</v>
      </c>
      <c r="I20" s="51"/>
      <c r="J20" s="17">
        <v>2</v>
      </c>
      <c r="K20" s="4"/>
      <c r="L20" s="4"/>
      <c r="M20" s="17"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2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0</v>
      </c>
      <c r="I26" s="51"/>
      <c r="J26" s="17">
        <v>2</v>
      </c>
      <c r="K26" s="4"/>
      <c r="L26" s="4"/>
      <c r="M26" s="17">
        <f>SUM(IF(AND(F26=Uitslagen!F21,H26=Uitslagen!H21),10,0),IF(J26=Uitslagen!J21,5,0))</f>
        <v>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1</v>
      </c>
      <c r="I28" s="51"/>
      <c r="J28" s="17">
        <v>2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2</v>
      </c>
      <c r="I30" s="51"/>
      <c r="J30" s="17">
        <v>3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1</v>
      </c>
      <c r="I34" s="51"/>
      <c r="J34" s="17">
        <v>1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0</v>
      </c>
      <c r="I36" s="51"/>
      <c r="J36" s="17">
        <v>2</v>
      </c>
      <c r="K36" s="4"/>
      <c r="L36" s="4"/>
      <c r="M36" s="17">
        <f>SUM(IF(AND(F36=Uitslagen!F31,H36=Uitslagen!H31),10,0),IF(J36=Uitslagen!J31,5,0))</f>
        <v>5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0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0</v>
      </c>
      <c r="G40" s="51"/>
      <c r="H40" s="16">
        <v>0</v>
      </c>
      <c r="I40" s="51"/>
      <c r="J40" s="17">
        <v>1</v>
      </c>
      <c r="K40" s="4"/>
      <c r="L40" s="4"/>
      <c r="M40" s="17"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1</v>
      </c>
      <c r="I42" s="51"/>
      <c r="J42" s="17">
        <v>1</v>
      </c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0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3</v>
      </c>
      <c r="G46" s="51"/>
      <c r="H46" s="16">
        <v>2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2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2</v>
      </c>
      <c r="I50" s="51"/>
      <c r="J50" s="17">
        <v>2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4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1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14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 t="s">
        <v>14</v>
      </c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 t="s">
        <v>15</v>
      </c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47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81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104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40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81"/>
  <sheetViews>
    <sheetView showGridLines="0" topLeftCell="A28" workbookViewId="0">
      <selection activeCell="N54" sqref="N54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80" t="s">
        <v>64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80" t="s">
        <v>64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0</v>
      </c>
      <c r="G14" s="51"/>
      <c r="H14" s="16">
        <v>0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0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>
        <v>1</v>
      </c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1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1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4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2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3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0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1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0</v>
      </c>
      <c r="G44" s="51"/>
      <c r="H44" s="16">
        <v>3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0</v>
      </c>
      <c r="I48" s="51"/>
      <c r="J48" s="17">
        <v>3</v>
      </c>
      <c r="K48" s="4"/>
      <c r="L48" s="4"/>
      <c r="M48" s="17"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2</v>
      </c>
      <c r="I50" s="51"/>
      <c r="J50" s="17">
        <v>2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1</v>
      </c>
      <c r="I54" s="51"/>
      <c r="J54" s="17">
        <v>3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0</v>
      </c>
      <c r="G58" s="51"/>
      <c r="H58" s="16">
        <v>1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80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80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 t="s">
        <v>15</v>
      </c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59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60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81" t="s">
        <v>61</v>
      </c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60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A1:M81"/>
  <sheetViews>
    <sheetView showGridLines="0" topLeftCell="A13" workbookViewId="0">
      <selection activeCell="N28" sqref="N28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143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142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/>
      <c r="G8" s="51"/>
      <c r="H8" s="16"/>
      <c r="I8" s="51"/>
      <c r="J8" s="17"/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3</v>
      </c>
      <c r="I12" s="51"/>
      <c r="J12" s="17">
        <v>1</v>
      </c>
      <c r="K12" s="4"/>
      <c r="L12" s="4"/>
      <c r="M12" s="17">
        <f>SUM(IF(AND(F12=Uitslagen!F7,H12=Uitslagen!H7),10,0),IF(J12=Uitslagen!J7,5,0))</f>
        <v>5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2</v>
      </c>
      <c r="K14" s="4"/>
      <c r="L14" s="4"/>
      <c r="M14" s="17">
        <f>SUM(IF(AND(F14=Uitslagen!F9,H14=Uitslagen!H9),10,0),IF(J14=Uitslagen!J9,5,0))</f>
        <v>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2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1</v>
      </c>
      <c r="G18" s="51"/>
      <c r="H18" s="16">
        <v>0</v>
      </c>
      <c r="I18" s="51"/>
      <c r="J18" s="17">
        <v>2</v>
      </c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0</v>
      </c>
      <c r="G20" s="51"/>
      <c r="H20" s="16">
        <v>1</v>
      </c>
      <c r="I20" s="51"/>
      <c r="J20" s="17">
        <v>2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2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1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0</v>
      </c>
      <c r="G26" s="51"/>
      <c r="H26" s="16">
        <v>0</v>
      </c>
      <c r="I26" s="51"/>
      <c r="J26" s="17">
        <v>2</v>
      </c>
      <c r="K26" s="4"/>
      <c r="L26" s="4"/>
      <c r="M26" s="17"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1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0</v>
      </c>
      <c r="I30" s="51"/>
      <c r="J30" s="17">
        <v>1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0</v>
      </c>
      <c r="I32" s="51"/>
      <c r="J32" s="17">
        <v>2</v>
      </c>
      <c r="K32" s="4"/>
      <c r="L32" s="4"/>
      <c r="M32" s="17">
        <f>SUM(IF(AND(F32=Uitslagen!F27,H32=Uitslagen!H27),10,0),IF(J32=Uitslagen!J27,5,0))</f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0</v>
      </c>
      <c r="I36" s="51"/>
      <c r="J36" s="17">
        <v>2</v>
      </c>
      <c r="K36" s="4"/>
      <c r="L36" s="4"/>
      <c r="M36" s="17">
        <f>SUM(IF(AND(F36=Uitslagen!F31,H36=Uitslagen!H31),10,0),IF(J36=Uitslagen!J31,5,0))</f>
        <v>5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2</v>
      </c>
      <c r="G42" s="51"/>
      <c r="H42" s="16">
        <v>2</v>
      </c>
      <c r="I42" s="51"/>
      <c r="J42" s="17">
        <v>1</v>
      </c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1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3</v>
      </c>
      <c r="G46" s="51"/>
      <c r="H46" s="16">
        <v>0</v>
      </c>
      <c r="I46" s="51"/>
      <c r="J46" s="17">
        <v>2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2</v>
      </c>
      <c r="I48" s="51"/>
      <c r="J48" s="17">
        <v>1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1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2</v>
      </c>
      <c r="I52" s="51"/>
      <c r="J52" s="17">
        <v>1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1</v>
      </c>
      <c r="I54" s="51"/>
      <c r="J54" s="17">
        <v>2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0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10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3</v>
      </c>
      <c r="G58" s="51"/>
      <c r="H58" s="16">
        <v>1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35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 t="s">
        <v>15</v>
      </c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15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46</v>
      </c>
      <c r="I65" s="30"/>
      <c r="J65" s="30"/>
      <c r="K65" s="31"/>
      <c r="L65" s="4"/>
      <c r="M65" s="17">
        <f>IF(H65=Uitslagen!H59,15,0)</f>
        <v>15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47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92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144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A1:M81"/>
  <sheetViews>
    <sheetView showGridLines="0" workbookViewId="0">
      <selection activeCell="J75" sqref="J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145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142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/>
      <c r="G8" s="51"/>
      <c r="H8" s="16"/>
      <c r="I8" s="51"/>
      <c r="J8" s="17"/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1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2</v>
      </c>
      <c r="G12" s="51"/>
      <c r="H12" s="16">
        <v>1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2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1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4</v>
      </c>
      <c r="G18" s="51"/>
      <c r="H18" s="16">
        <v>2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3</v>
      </c>
      <c r="G20" s="51"/>
      <c r="H20" s="16">
        <v>3</v>
      </c>
      <c r="I20" s="51"/>
      <c r="J20" s="17">
        <v>2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3</v>
      </c>
      <c r="I22" s="51"/>
      <c r="J22" s="17">
        <v>2</v>
      </c>
      <c r="K22" s="4"/>
      <c r="L22" s="4"/>
      <c r="M22" s="17">
        <f>SUM(IF(AND(F22=Uitslagen!F17,H22=Uitslagen!H17),10,0),IF(J22=Uitslagen!J17,5,0))</f>
        <v>15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5</v>
      </c>
      <c r="G24" s="51"/>
      <c r="H24" s="16">
        <v>3</v>
      </c>
      <c r="I24" s="51"/>
      <c r="J24" s="17">
        <v>3</v>
      </c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3</v>
      </c>
      <c r="G26" s="51"/>
      <c r="H26" s="16">
        <v>0</v>
      </c>
      <c r="I26" s="51"/>
      <c r="J26" s="17">
        <v>2</v>
      </c>
      <c r="K26" s="4"/>
      <c r="L26" s="4"/>
      <c r="M26" s="17">
        <f>SUM(IF(AND(F26=Uitslagen!F21,H26=Uitslagen!H21),10,0),IF(J26=Uitslagen!J21,5,0))</f>
        <v>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0</v>
      </c>
      <c r="G28" s="51"/>
      <c r="H28" s="16">
        <v>3</v>
      </c>
      <c r="I28" s="51"/>
      <c r="J28" s="17">
        <v>2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2</v>
      </c>
      <c r="I30" s="51"/>
      <c r="J30" s="17">
        <v>1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2</v>
      </c>
      <c r="G32" s="51"/>
      <c r="H32" s="16">
        <v>2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1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1</v>
      </c>
      <c r="I36" s="51"/>
      <c r="J36" s="17">
        <v>2</v>
      </c>
      <c r="K36" s="4"/>
      <c r="L36" s="4"/>
      <c r="M36" s="17">
        <f>SUM(IF(AND(F36=Uitslagen!F31,H36=Uitslagen!H31),10,0),IF(J36=Uitslagen!J31,5,0))</f>
        <v>5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4</v>
      </c>
      <c r="G38" s="51"/>
      <c r="H38" s="16">
        <v>5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3</v>
      </c>
      <c r="I40" s="51"/>
      <c r="J40" s="17">
        <v>2</v>
      </c>
      <c r="K40" s="4"/>
      <c r="L40" s="4"/>
      <c r="M40" s="17">
        <f>SUM(IF(AND(F40=Uitslagen!F35,H40=Uitslagen!H35),10,0),IF(J40=Uitslagen!J35,5,0))</f>
        <v>5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2</v>
      </c>
      <c r="I42" s="51"/>
      <c r="J42" s="17">
        <v>1</v>
      </c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4</v>
      </c>
      <c r="G44" s="51"/>
      <c r="H44" s="16">
        <v>4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3</v>
      </c>
      <c r="I48" s="51"/>
      <c r="J48" s="17">
        <v>1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4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2</v>
      </c>
      <c r="G52" s="51"/>
      <c r="H52" s="16">
        <v>2</v>
      </c>
      <c r="I52" s="51"/>
      <c r="J52" s="17">
        <v>1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3</v>
      </c>
      <c r="I54" s="51"/>
      <c r="J54" s="17">
        <v>2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1</v>
      </c>
      <c r="I56" s="51"/>
      <c r="J56" s="17">
        <v>2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1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15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50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15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92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 t="s">
        <v>107</v>
      </c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/>
  <dimension ref="A1:M81"/>
  <sheetViews>
    <sheetView showGridLines="0" workbookViewId="0">
      <selection activeCell="J59" sqref="J59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146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147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2</v>
      </c>
      <c r="G12" s="51"/>
      <c r="H12" s="16">
        <v>2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0</v>
      </c>
      <c r="G14" s="51"/>
      <c r="H14" s="16">
        <v>1</v>
      </c>
      <c r="I14" s="51"/>
      <c r="J14" s="17">
        <v>2</v>
      </c>
      <c r="K14" s="4"/>
      <c r="L14" s="4"/>
      <c r="M14" s="17">
        <v>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0</v>
      </c>
      <c r="G16" s="51"/>
      <c r="H16" s="16">
        <v>1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2</v>
      </c>
      <c r="I20" s="51"/>
      <c r="J20" s="17">
        <v>2</v>
      </c>
      <c r="K20" s="4"/>
      <c r="L20" s="4"/>
      <c r="M20" s="17"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>
        <v>0</v>
      </c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3</v>
      </c>
      <c r="I22" s="51"/>
      <c r="J22" s="17">
        <v>2</v>
      </c>
      <c r="K22" s="4"/>
      <c r="L22" s="4"/>
      <c r="M22" s="17"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>
        <v>0</v>
      </c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0</v>
      </c>
      <c r="G24" s="51"/>
      <c r="H24" s="16">
        <v>0</v>
      </c>
      <c r="I24" s="51"/>
      <c r="J24" s="17">
        <v>3</v>
      </c>
      <c r="K24" s="4"/>
      <c r="L24" s="4"/>
      <c r="M24" s="17"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>
        <v>0</v>
      </c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2</v>
      </c>
      <c r="I26" s="51"/>
      <c r="J26" s="17">
        <v>2</v>
      </c>
      <c r="K26" s="4"/>
      <c r="L26" s="4"/>
      <c r="M26" s="17"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>
        <v>0</v>
      </c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0</v>
      </c>
      <c r="G28" s="51"/>
      <c r="H28" s="16">
        <v>2</v>
      </c>
      <c r="I28" s="51"/>
      <c r="J28" s="17">
        <v>2</v>
      </c>
      <c r="K28" s="4"/>
      <c r="L28" s="4"/>
      <c r="M28" s="17"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>
        <v>0</v>
      </c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2</v>
      </c>
      <c r="G30" s="51"/>
      <c r="H30" s="16">
        <v>0</v>
      </c>
      <c r="I30" s="51"/>
      <c r="J30" s="17">
        <v>1</v>
      </c>
      <c r="K30" s="4"/>
      <c r="L30" s="4"/>
      <c r="M30" s="17"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1</v>
      </c>
      <c r="G32" s="51"/>
      <c r="H32" s="16">
        <v>0</v>
      </c>
      <c r="I32" s="51"/>
      <c r="J32" s="17">
        <v>1</v>
      </c>
      <c r="K32" s="4"/>
      <c r="L32" s="4"/>
      <c r="M32" s="17"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>
        <v>0</v>
      </c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>
        <v>2</v>
      </c>
      <c r="K34" s="4"/>
      <c r="L34" s="4"/>
      <c r="M34" s="17"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>
        <v>0</v>
      </c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2</v>
      </c>
      <c r="I36" s="51"/>
      <c r="J36" s="17">
        <v>2</v>
      </c>
      <c r="K36" s="4"/>
      <c r="L36" s="4"/>
      <c r="M36" s="17"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>
        <v>0</v>
      </c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0</v>
      </c>
      <c r="G38" s="51"/>
      <c r="H38" s="16">
        <v>3</v>
      </c>
      <c r="I38" s="51"/>
      <c r="J38" s="17">
        <v>2</v>
      </c>
      <c r="K38" s="4"/>
      <c r="L38" s="4"/>
      <c r="M38" s="17"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0</v>
      </c>
      <c r="I40" s="51"/>
      <c r="J40" s="17">
        <v>1</v>
      </c>
      <c r="K40" s="4"/>
      <c r="L40" s="4"/>
      <c r="M40" s="17"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2</v>
      </c>
      <c r="G42" s="51"/>
      <c r="H42" s="16">
        <v>2</v>
      </c>
      <c r="I42" s="51"/>
      <c r="J42" s="17">
        <v>3</v>
      </c>
      <c r="K42" s="4"/>
      <c r="L42" s="4"/>
      <c r="M42" s="17"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0</v>
      </c>
      <c r="G44" s="51"/>
      <c r="H44" s="16">
        <v>4</v>
      </c>
      <c r="I44" s="51"/>
      <c r="J44" s="17">
        <v>2</v>
      </c>
      <c r="K44" s="4"/>
      <c r="L44" s="4"/>
      <c r="M44" s="17"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>
        <v>0</v>
      </c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2</v>
      </c>
      <c r="I46" s="51"/>
      <c r="J46" s="17">
        <v>2</v>
      </c>
      <c r="K46" s="4"/>
      <c r="L46" s="4"/>
      <c r="M46" s="17"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2</v>
      </c>
      <c r="I48" s="51"/>
      <c r="J48" s="17">
        <v>2</v>
      </c>
      <c r="K48" s="4"/>
      <c r="L48" s="4"/>
      <c r="M48" s="17"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1</v>
      </c>
      <c r="I50" s="51"/>
      <c r="J50" s="17">
        <v>3</v>
      </c>
      <c r="K50" s="4"/>
      <c r="L50" s="4"/>
      <c r="M50" s="17"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3</v>
      </c>
      <c r="G52" s="51"/>
      <c r="H52" s="16">
        <v>1</v>
      </c>
      <c r="I52" s="51"/>
      <c r="J52" s="17">
        <v>1</v>
      </c>
      <c r="K52" s="4"/>
      <c r="L52" s="4"/>
      <c r="M52" s="17"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1</v>
      </c>
      <c r="I54" s="51"/>
      <c r="J54" s="17">
        <v>3</v>
      </c>
      <c r="K54" s="4"/>
      <c r="L54" s="4"/>
      <c r="M54" s="17"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0</v>
      </c>
      <c r="I56" s="51"/>
      <c r="J56" s="17">
        <v>1</v>
      </c>
      <c r="K56" s="4"/>
      <c r="L56" s="4"/>
      <c r="M56" s="17"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0</v>
      </c>
      <c r="I58" s="51"/>
      <c r="J58" s="17">
        <v>1</v>
      </c>
      <c r="K58" s="4"/>
      <c r="L58" s="4"/>
      <c r="M58" s="17"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SUM(M8:M57)</f>
        <v>15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 t="s">
        <v>15</v>
      </c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54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15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47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75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61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15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A1:M81"/>
  <sheetViews>
    <sheetView showGridLines="0" topLeftCell="A3" workbookViewId="0">
      <selection activeCell="K75" sqref="K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148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147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0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4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3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0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1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2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2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0</v>
      </c>
      <c r="G28" s="51"/>
      <c r="H28" s="16">
        <v>1</v>
      </c>
      <c r="I28" s="51"/>
      <c r="J28" s="17">
        <v>2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3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2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1</v>
      </c>
      <c r="I40" s="51"/>
      <c r="J40" s="17">
        <v>3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0</v>
      </c>
      <c r="G44" s="51"/>
      <c r="H44" s="16">
        <v>1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3</v>
      </c>
      <c r="G46" s="51"/>
      <c r="H46" s="16">
        <v>2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3</v>
      </c>
      <c r="G50" s="51"/>
      <c r="H50" s="16">
        <v>2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2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0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15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15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54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/>
      <c r="J69" s="33" t="s">
        <v>75</v>
      </c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/>
      <c r="K75" s="50" t="s">
        <v>76</v>
      </c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40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/>
  <dimension ref="A1:M81"/>
  <sheetViews>
    <sheetView showGridLines="0" workbookViewId="0">
      <selection activeCell="P24" sqref="P24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149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147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2</v>
      </c>
      <c r="G8" s="51"/>
      <c r="H8" s="16">
        <v>2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2</v>
      </c>
      <c r="I14" s="51"/>
      <c r="J14" s="17">
        <v>2</v>
      </c>
      <c r="K14" s="4"/>
      <c r="L14" s="4"/>
      <c r="M14" s="17">
        <f>SUM(IF(AND(F14=Uitslagen!F9,H14=Uitslagen!H9),10,0),IF(J14=Uitslagen!J9,5,0))</f>
        <v>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2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2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1</v>
      </c>
      <c r="I20" s="51"/>
      <c r="J20" s="17">
        <v>3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0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0</v>
      </c>
      <c r="G26" s="51"/>
      <c r="H26" s="16">
        <v>0</v>
      </c>
      <c r="I26" s="51"/>
      <c r="J26" s="17">
        <v>3</v>
      </c>
      <c r="K26" s="4"/>
      <c r="L26" s="4"/>
      <c r="M26" s="17"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0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0</v>
      </c>
      <c r="I30" s="51"/>
      <c r="J30" s="17">
        <v>1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0</v>
      </c>
      <c r="I34" s="51"/>
      <c r="J34" s="17">
        <v>3</v>
      </c>
      <c r="K34" s="4"/>
      <c r="L34" s="4"/>
      <c r="M34" s="17"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4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1</v>
      </c>
      <c r="I40" s="51"/>
      <c r="J40" s="17">
        <v>3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2</v>
      </c>
      <c r="G42" s="51"/>
      <c r="H42" s="16">
        <v>2</v>
      </c>
      <c r="I42" s="51"/>
      <c r="J42" s="17">
        <v>3</v>
      </c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1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2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1</v>
      </c>
      <c r="I48" s="51"/>
      <c r="J48" s="17">
        <v>3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3</v>
      </c>
      <c r="G50" s="51"/>
      <c r="H50" s="16">
        <v>2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0</v>
      </c>
      <c r="G54" s="51"/>
      <c r="H54" s="16">
        <v>0</v>
      </c>
      <c r="I54" s="51"/>
      <c r="J54" s="17">
        <v>3</v>
      </c>
      <c r="K54" s="4"/>
      <c r="L54" s="4"/>
      <c r="M54" s="17"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>
        <v>0</v>
      </c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0</v>
      </c>
      <c r="G58" s="51"/>
      <c r="H58" s="16">
        <v>0</v>
      </c>
      <c r="I58" s="51"/>
      <c r="J58" s="17">
        <v>3</v>
      </c>
      <c r="K58" s="4"/>
      <c r="L58" s="4"/>
      <c r="M58" s="17"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SUM(M8:M58)</f>
        <v>30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50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150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96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144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45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M81"/>
  <sheetViews>
    <sheetView showGridLines="0" workbookViewId="0">
      <selection activeCell="N40" sqref="N40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151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152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1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0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2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3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1</v>
      </c>
      <c r="I22" s="51"/>
      <c r="J22" s="17">
        <v>2</v>
      </c>
      <c r="K22" s="4"/>
      <c r="L22" s="4"/>
      <c r="M22" s="17">
        <f>SUM(IF(AND(F22=Uitslagen!F17,H22=Uitslagen!H17),10,0),IF(J22=Uitslagen!J17,5,0))</f>
        <v>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1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1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1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1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1</v>
      </c>
      <c r="G32" s="51"/>
      <c r="H32" s="16">
        <v>1</v>
      </c>
      <c r="I32" s="51"/>
      <c r="J32" s="17">
        <v>3</v>
      </c>
      <c r="K32" s="4"/>
      <c r="L32" s="4"/>
      <c r="M32" s="17">
        <f>SUM(IF(AND(F32=Uitslagen!F27,H32=Uitslagen!H27),10,0),IF(J32=Uitslagen!J27,5,0))</f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2</v>
      </c>
      <c r="I38" s="51"/>
      <c r="J38" s="17">
        <v>2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1</v>
      </c>
      <c r="I40" s="51"/>
      <c r="J40" s="17">
        <v>3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1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2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0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0</v>
      </c>
      <c r="G50" s="51"/>
      <c r="H50" s="16">
        <v>0</v>
      </c>
      <c r="I50" s="51"/>
      <c r="J50" s="17">
        <v>3</v>
      </c>
      <c r="K50" s="4"/>
      <c r="L50" s="4"/>
      <c r="M50" s="17"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1</v>
      </c>
      <c r="I52" s="51"/>
      <c r="J52" s="17">
        <v>3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2</v>
      </c>
      <c r="I54" s="51"/>
      <c r="J54" s="17">
        <v>3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1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50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 t="s">
        <v>50</v>
      </c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 t="s">
        <v>47</v>
      </c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 t="s">
        <v>16</v>
      </c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74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61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45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/>
  <dimension ref="A1:M81"/>
  <sheetViews>
    <sheetView showGridLines="0" workbookViewId="0">
      <selection activeCell="I75" sqref="I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153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154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0</v>
      </c>
      <c r="I8" s="51"/>
      <c r="J8" s="17">
        <v>1</v>
      </c>
      <c r="K8" s="4"/>
      <c r="L8" s="4"/>
      <c r="M8" s="17">
        <f>SUM(IF(AND(F8=Uitslagen!F3,H8=Uitslagen!H3),10,0),IF(J8=Uitslagen!J3,5,0))</f>
        <v>5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1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1</v>
      </c>
      <c r="I20" s="51"/>
      <c r="J20" s="17">
        <v>3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2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1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2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3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3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0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1</v>
      </c>
      <c r="I40" s="51"/>
      <c r="J40" s="17">
        <v>3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15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1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3</v>
      </c>
      <c r="I46" s="51"/>
      <c r="J46" s="17">
        <v>2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4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3</v>
      </c>
      <c r="I50" s="51"/>
      <c r="J50" s="17">
        <v>2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2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15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106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92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68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/>
  <dimension ref="A1:M81"/>
  <sheetViews>
    <sheetView showGridLines="0" topLeftCell="A2" workbookViewId="0">
      <selection activeCell="H75" sqref="H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155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154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1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4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2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1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2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1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2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0</v>
      </c>
      <c r="I30" s="51"/>
      <c r="J30" s="17">
        <v>1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3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2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2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1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2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0</v>
      </c>
      <c r="I48" s="51"/>
      <c r="J48" s="17">
        <v>1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0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2</v>
      </c>
      <c r="I56" s="51"/>
      <c r="J56" s="17">
        <v>3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1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35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 t="s">
        <v>17</v>
      </c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53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102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74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61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/>
  <dimension ref="A1:M81"/>
  <sheetViews>
    <sheetView showGridLines="0" workbookViewId="0">
      <selection activeCell="H75" sqref="H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156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154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4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3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2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1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15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2</v>
      </c>
      <c r="I20" s="51"/>
      <c r="J20" s="17">
        <v>3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2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1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0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2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4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1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15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1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0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2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1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60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49" t="s">
        <v>17</v>
      </c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106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76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76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60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/>
  <dimension ref="A1:M81"/>
  <sheetViews>
    <sheetView showGridLines="0" workbookViewId="0">
      <selection activeCell="I75" sqref="I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157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154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0</v>
      </c>
      <c r="G8" s="51"/>
      <c r="H8" s="16">
        <v>1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4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1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0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2</v>
      </c>
      <c r="I20" s="51"/>
      <c r="J20" s="17">
        <v>3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1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1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0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2</v>
      </c>
      <c r="I30" s="51"/>
      <c r="J30" s="17">
        <v>1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1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2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1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2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1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1</v>
      </c>
      <c r="I56" s="51"/>
      <c r="J56" s="17">
        <v>3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1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35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54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47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54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75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107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35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81"/>
  <sheetViews>
    <sheetView showGridLines="0" topLeftCell="A28" workbookViewId="0">
      <selection activeCell="N64" sqref="N64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80" t="s">
        <v>67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80" t="s">
        <v>64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1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1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3</v>
      </c>
      <c r="I14" s="51"/>
      <c r="J14" s="17">
        <v>2</v>
      </c>
      <c r="K14" s="4"/>
      <c r="L14" s="4"/>
      <c r="M14" s="17">
        <f>SUM(IF(AND(F14=Uitslagen!F9,H14=Uitslagen!H9),10,0),IF(J14=Uitslagen!J9,5,0))</f>
        <v>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1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0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0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1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2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3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1</v>
      </c>
      <c r="G32" s="51"/>
      <c r="H32" s="16">
        <v>3</v>
      </c>
      <c r="I32" s="51"/>
      <c r="J32" s="17">
        <v>2</v>
      </c>
      <c r="K32" s="4"/>
      <c r="L32" s="4"/>
      <c r="M32" s="17">
        <f>SUM(IF(AND(F32=Uitslagen!F27,H32=Uitslagen!H27),10,0),IF(J32=Uitslagen!J27,5,0))</f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2</v>
      </c>
      <c r="G34" s="51"/>
      <c r="H34" s="16">
        <v>0</v>
      </c>
      <c r="I34" s="51"/>
      <c r="J34" s="17">
        <v>1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0</v>
      </c>
      <c r="G36" s="51"/>
      <c r="H36" s="16">
        <v>0</v>
      </c>
      <c r="I36" s="51"/>
      <c r="J36" s="17">
        <v>3</v>
      </c>
      <c r="K36" s="4"/>
      <c r="L36" s="4"/>
      <c r="M36" s="17"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2</v>
      </c>
      <c r="G42" s="51"/>
      <c r="H42" s="16">
        <v>1</v>
      </c>
      <c r="I42" s="51"/>
      <c r="J42" s="17">
        <v>1</v>
      </c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0</v>
      </c>
      <c r="G44" s="51"/>
      <c r="H44" s="16">
        <v>2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0</v>
      </c>
      <c r="G46" s="51"/>
      <c r="H46" s="16">
        <v>1</v>
      </c>
      <c r="I46" s="51"/>
      <c r="J46" s="17">
        <v>2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2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0</v>
      </c>
      <c r="G50" s="51"/>
      <c r="H50" s="16">
        <v>1</v>
      </c>
      <c r="I50" s="51"/>
      <c r="J50" s="17">
        <v>2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2</v>
      </c>
      <c r="G52" s="51"/>
      <c r="H52" s="16">
        <v>1</v>
      </c>
      <c r="I52" s="51"/>
      <c r="J52" s="17">
        <v>1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0</v>
      </c>
      <c r="G54" s="51"/>
      <c r="H54" s="16">
        <v>0</v>
      </c>
      <c r="I54" s="51"/>
      <c r="J54" s="17">
        <v>3</v>
      </c>
      <c r="K54" s="4"/>
      <c r="L54" s="4"/>
      <c r="M54" s="17"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1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30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81" t="s">
        <v>15</v>
      </c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81" t="s">
        <v>15</v>
      </c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59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60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81" t="s">
        <v>68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30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/>
  <dimension ref="A1:M81"/>
  <sheetViews>
    <sheetView showGridLines="0" topLeftCell="A46" workbookViewId="0">
      <selection activeCell="H69" sqref="H69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158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92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2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2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15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1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0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2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2</v>
      </c>
      <c r="G30" s="51"/>
      <c r="H30" s="16">
        <v>2</v>
      </c>
      <c r="I30" s="51"/>
      <c r="J30" s="17">
        <v>1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3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3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15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1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1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2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1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2</v>
      </c>
      <c r="G52" s="51"/>
      <c r="H52" s="16">
        <v>4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3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2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2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15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92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107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70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/>
  <dimension ref="A1:M81"/>
  <sheetViews>
    <sheetView showGridLines="0" workbookViewId="0">
      <selection activeCell="O45" sqref="O4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159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92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3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2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3</v>
      </c>
      <c r="I14" s="51"/>
      <c r="J14" s="17">
        <v>2</v>
      </c>
      <c r="K14" s="4"/>
      <c r="L14" s="4"/>
      <c r="M14" s="17">
        <f>SUM(IF(AND(F14=Uitslagen!F9,H14=Uitslagen!H9),10,0),IF(J14=Uitslagen!J9,5,0))</f>
        <v>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1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4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0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0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1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2</v>
      </c>
      <c r="G30" s="51"/>
      <c r="H30" s="16">
        <v>2</v>
      </c>
      <c r="I30" s="51"/>
      <c r="J30" s="17">
        <v>3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2</v>
      </c>
      <c r="G32" s="51"/>
      <c r="H32" s="16">
        <v>1</v>
      </c>
      <c r="I32" s="51"/>
      <c r="J32" s="17">
        <v>2</v>
      </c>
      <c r="K32" s="4"/>
      <c r="L32" s="4"/>
      <c r="M32" s="17">
        <f>SUM(IF(AND(F32=Uitslagen!F27,H32=Uitslagen!H27),10,0),IF(J32=Uitslagen!J27,5,0))</f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3</v>
      </c>
      <c r="G38" s="51"/>
      <c r="H38" s="16">
        <v>0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1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0</v>
      </c>
      <c r="G44" s="51"/>
      <c r="H44" s="16">
        <v>0</v>
      </c>
      <c r="I44" s="51"/>
      <c r="J44" s="17">
        <v>2</v>
      </c>
      <c r="K44" s="4"/>
      <c r="L44" s="4"/>
      <c r="M44" s="17"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2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0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2</v>
      </c>
      <c r="G52" s="51"/>
      <c r="H52" s="16">
        <v>4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3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1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35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54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92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104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/>
  <dimension ref="A1:M81"/>
  <sheetViews>
    <sheetView showGridLines="0" workbookViewId="0">
      <selection activeCell="H75" sqref="H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160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161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2</v>
      </c>
      <c r="G8" s="51"/>
      <c r="H8" s="16">
        <v>2</v>
      </c>
      <c r="I8" s="51"/>
      <c r="J8" s="17">
        <v>1</v>
      </c>
      <c r="K8" s="4"/>
      <c r="L8" s="4"/>
      <c r="M8" s="17">
        <f>SUM(IF(AND(F8=Uitslagen!F3,H8=Uitslagen!H3),10,0),IF(J8=Uitslagen!J3,5,0))</f>
        <v>5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1</v>
      </c>
      <c r="I10" s="51"/>
      <c r="J10" s="17">
        <v>2</v>
      </c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3</v>
      </c>
      <c r="G12" s="51"/>
      <c r="H12" s="16">
        <v>2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2</v>
      </c>
      <c r="I14" s="51"/>
      <c r="J14" s="17">
        <v>2</v>
      </c>
      <c r="K14" s="4"/>
      <c r="L14" s="4"/>
      <c r="M14" s="17">
        <f>SUM(IF(AND(F14=Uitslagen!F9,H14=Uitslagen!H9),10,0),IF(J14=Uitslagen!J9,5,0))</f>
        <v>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0</v>
      </c>
      <c r="G16" s="51"/>
      <c r="H16" s="16">
        <v>2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1</v>
      </c>
      <c r="I18" s="51"/>
      <c r="J18" s="17">
        <v>3</v>
      </c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1</v>
      </c>
      <c r="I20" s="51"/>
      <c r="J20" s="17">
        <v>2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3</v>
      </c>
      <c r="G22" s="51"/>
      <c r="H22" s="16">
        <v>0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1</v>
      </c>
      <c r="G24" s="51"/>
      <c r="H24" s="16">
        <v>0</v>
      </c>
      <c r="I24" s="51"/>
      <c r="J24" s="17">
        <v>3</v>
      </c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1</v>
      </c>
      <c r="I26" s="51"/>
      <c r="J26" s="17">
        <v>2</v>
      </c>
      <c r="K26" s="4"/>
      <c r="L26" s="4"/>
      <c r="M26" s="17">
        <f>SUM(IF(AND(F26=Uitslagen!F21,H26=Uitslagen!H21),10,0),IF(J26=Uitslagen!J21,5,0))</f>
        <v>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1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2</v>
      </c>
      <c r="G30" s="51"/>
      <c r="H30" s="16">
        <v>2</v>
      </c>
      <c r="I30" s="51"/>
      <c r="J30" s="17">
        <v>1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2</v>
      </c>
      <c r="G32" s="51"/>
      <c r="H32" s="16">
        <v>0</v>
      </c>
      <c r="I32" s="51"/>
      <c r="J32" s="17">
        <v>3</v>
      </c>
      <c r="K32" s="4"/>
      <c r="L32" s="4"/>
      <c r="M32" s="17">
        <f>SUM(IF(AND(F32=Uitslagen!F27,H32=Uitslagen!H27),10,0),IF(J32=Uitslagen!J27,5,0))</f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1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0</v>
      </c>
      <c r="I38" s="51"/>
      <c r="J38" s="17">
        <v>2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2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15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0</v>
      </c>
      <c r="G44" s="51"/>
      <c r="H44" s="16">
        <v>1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0</v>
      </c>
      <c r="G46" s="51"/>
      <c r="H46" s="16">
        <v>2</v>
      </c>
      <c r="I46" s="51"/>
      <c r="J46" s="17">
        <v>2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1</v>
      </c>
      <c r="I48" s="51"/>
      <c r="J48" s="17">
        <v>1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2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1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1</v>
      </c>
      <c r="I56" s="51"/>
      <c r="J56" s="17">
        <v>3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3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106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47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92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107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45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/>
  <dimension ref="A1:M81"/>
  <sheetViews>
    <sheetView showGridLines="0" topLeftCell="A4" workbookViewId="0">
      <selection activeCell="J36" sqref="J36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162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154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1</v>
      </c>
      <c r="K8" s="4"/>
      <c r="L8" s="4"/>
      <c r="M8" s="17">
        <f>SUM(IF(AND(F8=Uitslagen!F3,H8=Uitslagen!H3),10,0),IF(J8=Uitslagen!J3,5,0))</f>
        <v>5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3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0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2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4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3</v>
      </c>
      <c r="I22" s="51"/>
      <c r="J22" s="17">
        <v>2</v>
      </c>
      <c r="K22" s="4"/>
      <c r="L22" s="4"/>
      <c r="M22" s="17">
        <f>SUM(IF(AND(F22=Uitslagen!F17,H22=Uitslagen!H17),10,0),IF(J22=Uitslagen!J17,5,0))</f>
        <v>15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1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1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3</v>
      </c>
      <c r="I28" s="51"/>
      <c r="J28" s="17">
        <v>2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2</v>
      </c>
      <c r="G30" s="51"/>
      <c r="H30" s="16">
        <v>4</v>
      </c>
      <c r="I30" s="51"/>
      <c r="J30" s="17">
        <v>3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1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3</v>
      </c>
      <c r="G36" s="51"/>
      <c r="H36" s="16">
        <v>2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0</v>
      </c>
      <c r="G38" s="51"/>
      <c r="H38" s="16">
        <v>3</v>
      </c>
      <c r="I38" s="51"/>
      <c r="J38" s="17">
        <v>2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0</v>
      </c>
      <c r="G40" s="51"/>
      <c r="H40" s="16">
        <v>2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2</v>
      </c>
      <c r="I42" s="51"/>
      <c r="J42" s="17">
        <v>3</v>
      </c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3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0</v>
      </c>
      <c r="G46" s="51"/>
      <c r="H46" s="16">
        <v>2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0</v>
      </c>
      <c r="G50" s="51"/>
      <c r="H50" s="16">
        <v>2</v>
      </c>
      <c r="I50" s="51"/>
      <c r="J50" s="17">
        <v>2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4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1</v>
      </c>
      <c r="I54" s="51"/>
      <c r="J54" s="17">
        <v>3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1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47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106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163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61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/>
  <dimension ref="A1:M81"/>
  <sheetViews>
    <sheetView showGridLines="0" workbookViewId="0">
      <selection activeCell="H75" sqref="H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164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156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2</v>
      </c>
      <c r="G8" s="51"/>
      <c r="H8" s="16">
        <v>1</v>
      </c>
      <c r="I8" s="51"/>
      <c r="J8" s="17">
        <v>1</v>
      </c>
      <c r="K8" s="4"/>
      <c r="L8" s="4"/>
      <c r="M8" s="17">
        <f>SUM(IF(AND(F8=Uitslagen!F3,H8=Uitslagen!H3),10,0),IF(J8=Uitslagen!J3,5,0))</f>
        <v>15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1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3</v>
      </c>
      <c r="G14" s="51"/>
      <c r="H14" s="16">
        <v>1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0</v>
      </c>
      <c r="I16" s="51"/>
      <c r="J16" s="17">
        <v>1</v>
      </c>
      <c r="K16" s="4"/>
      <c r="L16" s="4"/>
      <c r="M16" s="17">
        <f>SUM(IF(AND(F16=Uitslagen!F11,H16=Uitslagen!H11),10,0),IF(J16=Uitslagen!J11,5,0))</f>
        <v>15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3</v>
      </c>
      <c r="G22" s="51"/>
      <c r="H22" s="16">
        <v>1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1</v>
      </c>
      <c r="G24" s="51"/>
      <c r="H24" s="16">
        <v>3</v>
      </c>
      <c r="I24" s="51"/>
      <c r="J24" s="17">
        <v>2</v>
      </c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3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1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0</v>
      </c>
      <c r="I30" s="51"/>
      <c r="J30" s="17">
        <v>1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1</v>
      </c>
      <c r="I36" s="51"/>
      <c r="J36" s="17">
        <v>3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2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15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3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1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3</v>
      </c>
      <c r="G48" s="51"/>
      <c r="H48" s="16">
        <v>0</v>
      </c>
      <c r="I48" s="51"/>
      <c r="J48" s="17">
        <v>1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2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2</v>
      </c>
      <c r="I56" s="51"/>
      <c r="J56" s="17">
        <v>2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2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75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86" t="s">
        <v>14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14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49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56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60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107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75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M81"/>
  <sheetViews>
    <sheetView showGridLines="0" workbookViewId="0">
      <selection activeCell="P43" sqref="P43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165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92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2</v>
      </c>
      <c r="G8" s="51"/>
      <c r="H8" s="16">
        <v>0</v>
      </c>
      <c r="I8" s="51"/>
      <c r="J8" s="17">
        <v>1</v>
      </c>
      <c r="K8" s="4"/>
      <c r="L8" s="4"/>
      <c r="M8" s="17">
        <f>SUM(IF(AND(F8=Uitslagen!F3,H8=Uitslagen!H3),10,0),IF(J8=Uitslagen!J3,5,0))</f>
        <v>5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2</v>
      </c>
      <c r="G12" s="51"/>
      <c r="H12" s="16">
        <v>0</v>
      </c>
      <c r="I12" s="51"/>
      <c r="J12" s="17">
        <v>1</v>
      </c>
      <c r="K12" s="4"/>
      <c r="L12" s="4"/>
      <c r="M12" s="17">
        <f>SUM(IF(AND(F12=Uitslagen!F7,H12=Uitslagen!H7),10,0),IF(J12=Uitslagen!J7,5,0))</f>
        <v>5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4</v>
      </c>
      <c r="I14" s="51"/>
      <c r="J14" s="17">
        <v>2</v>
      </c>
      <c r="K14" s="4"/>
      <c r="L14" s="4"/>
      <c r="M14" s="17">
        <f>SUM(IF(AND(F14=Uitslagen!F9,H14=Uitslagen!H9),10,0),IF(J14=Uitslagen!J9,5,0))</f>
        <v>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2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0</v>
      </c>
      <c r="G20" s="51"/>
      <c r="H20" s="16">
        <v>5</v>
      </c>
      <c r="I20" s="51"/>
      <c r="J20" s="17">
        <v>2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0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3</v>
      </c>
      <c r="G26" s="51"/>
      <c r="H26" s="16">
        <v>3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2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3</v>
      </c>
      <c r="G30" s="51"/>
      <c r="H30" s="16">
        <v>1</v>
      </c>
      <c r="I30" s="51"/>
      <c r="J30" s="17">
        <v>1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0</v>
      </c>
      <c r="I34" s="51"/>
      <c r="J34" s="17">
        <v>3</v>
      </c>
      <c r="K34" s="4"/>
      <c r="L34" s="4"/>
      <c r="M34" s="17"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1</v>
      </c>
      <c r="I36" s="51"/>
      <c r="J36" s="17">
        <v>3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5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3</v>
      </c>
      <c r="I40" s="51"/>
      <c r="J40" s="17">
        <v>2</v>
      </c>
      <c r="K40" s="4"/>
      <c r="L40" s="4"/>
      <c r="M40" s="17">
        <f>SUM(IF(AND(F40=Uitslagen!F35,H40=Uitslagen!H35),10,0),IF(J40=Uitslagen!J35,5,0))</f>
        <v>5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4</v>
      </c>
      <c r="G44" s="51"/>
      <c r="H44" s="16">
        <v>0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2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4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1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0</v>
      </c>
      <c r="G54" s="51"/>
      <c r="H54" s="16">
        <v>2</v>
      </c>
      <c r="I54" s="51"/>
      <c r="J54" s="17">
        <v>2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1</v>
      </c>
      <c r="I56" s="51"/>
      <c r="J56" s="17">
        <v>3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1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53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53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46</v>
      </c>
      <c r="I65" s="30"/>
      <c r="J65" s="30"/>
      <c r="K65" s="31"/>
      <c r="L65" s="4"/>
      <c r="M65" s="17">
        <f>IF(H65=Uitslagen!H59,15,0)</f>
        <v>15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92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104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60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/>
  <dimension ref="A1:M81"/>
  <sheetViews>
    <sheetView showGridLines="0" workbookViewId="0">
      <selection activeCell="M34" sqref="M34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166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167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2</v>
      </c>
      <c r="G8" s="51"/>
      <c r="H8" s="16">
        <v>1</v>
      </c>
      <c r="I8" s="51"/>
      <c r="J8" s="17">
        <v>1</v>
      </c>
      <c r="K8" s="4"/>
      <c r="L8" s="4"/>
      <c r="M8" s="17">
        <f>SUM(IF(AND(F8=Uitslagen!F3,H8=Uitslagen!H3),10,0),IF(J8=Uitslagen!J3,5,0))</f>
        <v>15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2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2</v>
      </c>
      <c r="G12" s="51"/>
      <c r="H12" s="16">
        <v>3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3</v>
      </c>
      <c r="G14" s="51"/>
      <c r="H14" s="16">
        <v>2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3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2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3</v>
      </c>
      <c r="G20" s="51"/>
      <c r="H20" s="16">
        <v>2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3</v>
      </c>
      <c r="I22" s="51"/>
      <c r="J22" s="17">
        <v>2</v>
      </c>
      <c r="K22" s="4"/>
      <c r="L22" s="4"/>
      <c r="M22" s="17">
        <f>SUM(IF(AND(F22=Uitslagen!F17,H22=Uitslagen!H17),10,0),IF(J22=Uitslagen!J17,5,0))</f>
        <v>15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2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3</v>
      </c>
      <c r="I26" s="51"/>
      <c r="J26" s="17">
        <v>2</v>
      </c>
      <c r="K26" s="4"/>
      <c r="L26" s="4"/>
      <c r="M26" s="17">
        <f>SUM(IF(AND(F26=Uitslagen!F21,H26=Uitslagen!H21),10,0),IF(J26=Uitslagen!J21,5,0))</f>
        <v>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3</v>
      </c>
      <c r="G28" s="51"/>
      <c r="H28" s="16">
        <v>2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2</v>
      </c>
      <c r="G30" s="51"/>
      <c r="H30" s="16">
        <v>3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2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2</v>
      </c>
      <c r="G34" s="51"/>
      <c r="H34" s="16">
        <v>3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3</v>
      </c>
      <c r="G36" s="51"/>
      <c r="H36" s="16">
        <v>2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3</v>
      </c>
      <c r="I38" s="51"/>
      <c r="J38" s="17">
        <v>2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2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2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3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3</v>
      </c>
      <c r="G46" s="51"/>
      <c r="H46" s="16">
        <v>2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3</v>
      </c>
      <c r="G50" s="51"/>
      <c r="H50" s="16">
        <v>2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2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3</v>
      </c>
      <c r="G54" s="51"/>
      <c r="H54" s="16">
        <v>2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2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3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80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47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47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47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81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66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80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M81"/>
  <sheetViews>
    <sheetView showGridLines="0" topLeftCell="A4" workbookViewId="0">
      <selection activeCell="H75" sqref="H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167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167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2</v>
      </c>
      <c r="G8" s="51"/>
      <c r="H8" s="16">
        <v>1</v>
      </c>
      <c r="I8" s="51"/>
      <c r="J8" s="17">
        <v>1</v>
      </c>
      <c r="K8" s="4"/>
      <c r="L8" s="4"/>
      <c r="M8" s="17">
        <f>SUM(IF(AND(F8=Uitslagen!F3,H8=Uitslagen!H3),10,0),IF(J8=Uitslagen!J3,5,0))</f>
        <v>15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1</v>
      </c>
      <c r="I12" s="51"/>
      <c r="J12" s="17">
        <v>1</v>
      </c>
      <c r="K12" s="4"/>
      <c r="L12" s="4"/>
      <c r="M12" s="17">
        <f>SUM(IF(AND(F12=Uitslagen!F7,H12=Uitslagen!H7),10,0),IF(J12=Uitslagen!J7,5,0))</f>
        <v>5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2</v>
      </c>
      <c r="I14" s="51"/>
      <c r="J14" s="17">
        <v>2</v>
      </c>
      <c r="K14" s="4"/>
      <c r="L14" s="4"/>
      <c r="M14" s="17">
        <f>SUM(IF(AND(F14=Uitslagen!F9,H14=Uitslagen!H9),10,0),IF(J14=Uitslagen!J9,5,0))</f>
        <v>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3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3</v>
      </c>
      <c r="I22" s="51"/>
      <c r="J22" s="17">
        <v>2</v>
      </c>
      <c r="K22" s="4"/>
      <c r="L22" s="4"/>
      <c r="M22" s="17">
        <f>SUM(IF(AND(F22=Uitslagen!F17,H22=Uitslagen!H17),10,0),IF(J22=Uitslagen!J17,5,0))</f>
        <v>15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1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1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4</v>
      </c>
      <c r="G28" s="51"/>
      <c r="H28" s="16">
        <v>2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1</v>
      </c>
      <c r="I30" s="51"/>
      <c r="J30" s="17">
        <v>3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5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3</v>
      </c>
      <c r="I34" s="51"/>
      <c r="J34" s="17">
        <v>2</v>
      </c>
      <c r="K34" s="4"/>
      <c r="L34" s="4"/>
      <c r="M34" s="17">
        <f>SUM(IF(AND(F34=Uitslagen!F29,H34=Uitslagen!H29),10,0),IF(J34=Uitslagen!J29,5,0))</f>
        <v>15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1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2</v>
      </c>
      <c r="I40" s="51"/>
      <c r="J40" s="17">
        <v>2</v>
      </c>
      <c r="K40" s="4"/>
      <c r="L40" s="4"/>
      <c r="M40" s="17">
        <f>SUM(IF(AND(F40=Uitslagen!F35,H40=Uitslagen!H35),10,0),IF(J40=Uitslagen!J35,5,0))</f>
        <v>5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4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0</v>
      </c>
      <c r="G44" s="51"/>
      <c r="H44" s="16">
        <v>4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3</v>
      </c>
      <c r="G46" s="51"/>
      <c r="H46" s="16">
        <v>1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1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1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4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3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95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47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70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66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110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/>
  <dimension ref="A1:M81"/>
  <sheetViews>
    <sheetView showGridLines="0" workbookViewId="0">
      <selection activeCell="O52" sqref="O52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167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167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2</v>
      </c>
      <c r="G8" s="51"/>
      <c r="H8" s="16">
        <v>1</v>
      </c>
      <c r="I8" s="51"/>
      <c r="J8" s="17">
        <v>1</v>
      </c>
      <c r="K8" s="4"/>
      <c r="L8" s="4"/>
      <c r="M8" s="17">
        <f>SUM(IF(AND(F8=Uitslagen!F3,H8=Uitslagen!H3),10,0),IF(J8=Uitslagen!J3,5,0))</f>
        <v>15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1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0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1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0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3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3</v>
      </c>
      <c r="I22" s="51"/>
      <c r="J22" s="17">
        <v>2</v>
      </c>
      <c r="K22" s="4"/>
      <c r="L22" s="4"/>
      <c r="M22" s="17">
        <f>SUM(IF(AND(F22=Uitslagen!F17,H22=Uitslagen!H17),10,0),IF(J22=Uitslagen!J17,5,0))</f>
        <v>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0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10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3</v>
      </c>
      <c r="G28" s="51"/>
      <c r="H28" s="16">
        <v>2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0</v>
      </c>
      <c r="I30" s="51"/>
      <c r="J30" s="17">
        <v>2</v>
      </c>
      <c r="K30" s="4"/>
      <c r="L30" s="4"/>
      <c r="M30" s="17"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7</v>
      </c>
      <c r="G32" s="51"/>
      <c r="H32" s="16">
        <v>2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2</v>
      </c>
      <c r="G34" s="51"/>
      <c r="H34" s="16">
        <v>4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1</v>
      </c>
      <c r="I36" s="51"/>
      <c r="J36" s="17">
        <v>3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3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15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3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0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0</v>
      </c>
      <c r="I48" s="51"/>
      <c r="J48" s="17">
        <v>2</v>
      </c>
      <c r="K48" s="4"/>
      <c r="L48" s="4"/>
      <c r="M48" s="17"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0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4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2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3</v>
      </c>
      <c r="G58" s="51"/>
      <c r="H58" s="16">
        <v>5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80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47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14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50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168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76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80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/>
  <dimension ref="A1:M81"/>
  <sheetViews>
    <sheetView showGridLines="0" workbookViewId="0">
      <selection activeCell="H75" sqref="H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167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167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2</v>
      </c>
      <c r="G8" s="51"/>
      <c r="H8" s="16">
        <v>1</v>
      </c>
      <c r="I8" s="51"/>
      <c r="J8" s="17">
        <v>1</v>
      </c>
      <c r="K8" s="4"/>
      <c r="L8" s="4"/>
      <c r="M8" s="17">
        <f>SUM(IF(AND(F8=Uitslagen!F3,H8=Uitslagen!H3),10,0),IF(J8=Uitslagen!J3,5,0))</f>
        <v>15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1</v>
      </c>
      <c r="I10" s="51"/>
      <c r="J10" s="17">
        <v>2</v>
      </c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2</v>
      </c>
      <c r="G12" s="51"/>
      <c r="H12" s="16">
        <v>1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1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1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1</v>
      </c>
      <c r="I18" s="51"/>
      <c r="J18" s="17">
        <v>3</v>
      </c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1</v>
      </c>
      <c r="I22" s="51"/>
      <c r="J22" s="17">
        <v>2</v>
      </c>
      <c r="K22" s="4"/>
      <c r="L22" s="4"/>
      <c r="M22" s="17">
        <f>SUM(IF(AND(F22=Uitslagen!F17,H22=Uitslagen!H17),10,0),IF(J22=Uitslagen!J17,5,0))</f>
        <v>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1</v>
      </c>
      <c r="I24" s="51"/>
      <c r="J24" s="17">
        <v>3</v>
      </c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1</v>
      </c>
      <c r="I28" s="51"/>
      <c r="J28" s="17">
        <v>2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2</v>
      </c>
      <c r="G30" s="51"/>
      <c r="H30" s="16">
        <v>1</v>
      </c>
      <c r="I30" s="51"/>
      <c r="J30" s="17">
        <v>3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2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2</v>
      </c>
      <c r="G34" s="51"/>
      <c r="H34" s="16">
        <v>1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1</v>
      </c>
      <c r="I36" s="51"/>
      <c r="J36" s="17">
        <v>3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1</v>
      </c>
      <c r="I40" s="51"/>
      <c r="J40" s="17">
        <v>2</v>
      </c>
      <c r="K40" s="4"/>
      <c r="L40" s="4"/>
      <c r="M40" s="17">
        <f>SUM(IF(AND(F40=Uitslagen!F35,H40=Uitslagen!H35),10,0),IF(J40=Uitslagen!J35,5,0))</f>
        <v>5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2</v>
      </c>
      <c r="G42" s="51"/>
      <c r="H42" s="16">
        <v>1</v>
      </c>
      <c r="I42" s="51"/>
      <c r="J42" s="17">
        <v>3</v>
      </c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1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1</v>
      </c>
      <c r="I46" s="51"/>
      <c r="J46" s="17">
        <v>2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1</v>
      </c>
      <c r="I48" s="51"/>
      <c r="J48" s="17">
        <v>3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1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2</v>
      </c>
      <c r="G52" s="51"/>
      <c r="H52" s="16">
        <v>1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1</v>
      </c>
      <c r="I54" s="51"/>
      <c r="J54" s="17">
        <v>3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1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 t="s">
        <v>50</v>
      </c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14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47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169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61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81"/>
  <sheetViews>
    <sheetView showGridLines="0" topLeftCell="A19" workbookViewId="0">
      <selection activeCell="K58" sqref="K58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80" t="s">
        <v>69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80" t="s">
        <v>64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2</v>
      </c>
      <c r="G8" s="51"/>
      <c r="H8" s="16">
        <v>0</v>
      </c>
      <c r="I8" s="51"/>
      <c r="J8" s="17">
        <v>1</v>
      </c>
      <c r="K8" s="4"/>
      <c r="L8" s="4"/>
      <c r="M8" s="17">
        <f>SUM(IF(AND(F8=Uitslagen!F3,H8=Uitslagen!H3),10,0),IF(J8=Uitslagen!J3,5,0))</f>
        <v>5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0</v>
      </c>
      <c r="I10" s="51"/>
      <c r="J10" s="17">
        <v>2</v>
      </c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2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2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1</v>
      </c>
      <c r="I18" s="51"/>
      <c r="J18" s="17">
        <v>3</v>
      </c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3</v>
      </c>
      <c r="G20" s="51"/>
      <c r="H20" s="16">
        <v>1</v>
      </c>
      <c r="I20" s="51"/>
      <c r="J20" s="17">
        <v>3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3</v>
      </c>
      <c r="G22" s="51"/>
      <c r="H22" s="16">
        <v>1</v>
      </c>
      <c r="I22" s="51"/>
      <c r="J22" s="17">
        <v>2</v>
      </c>
      <c r="K22" s="4"/>
      <c r="L22" s="4"/>
      <c r="M22" s="17">
        <f>SUM(IF(AND(F22=Uitslagen!F17,H22=Uitslagen!H17),10,0),IF(J22=Uitslagen!J17,5,0))</f>
        <v>5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0</v>
      </c>
      <c r="G26" s="51"/>
      <c r="H26" s="16">
        <v>2</v>
      </c>
      <c r="I26" s="51"/>
      <c r="J26" s="17">
        <v>2</v>
      </c>
      <c r="K26" s="4"/>
      <c r="L26" s="4"/>
      <c r="M26" s="17">
        <f>SUM(IF(AND(F26=Uitslagen!F21,H26=Uitslagen!H21),10,0),IF(J26=Uitslagen!J21,5,0))</f>
        <v>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1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2</v>
      </c>
      <c r="G30" s="51"/>
      <c r="H30" s="16">
        <v>2</v>
      </c>
      <c r="I30" s="51"/>
      <c r="J30" s="17">
        <v>1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3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1</v>
      </c>
      <c r="I36" s="51"/>
      <c r="J36" s="17">
        <v>3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3</v>
      </c>
      <c r="I38" s="51"/>
      <c r="J38" s="17">
        <v>2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1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3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2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1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2</v>
      </c>
      <c r="G52" s="51"/>
      <c r="H52" s="16">
        <v>3</v>
      </c>
      <c r="I52" s="51"/>
      <c r="J52" s="17">
        <v>3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2</v>
      </c>
      <c r="I54" s="51"/>
      <c r="J54" s="17">
        <v>3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0</v>
      </c>
      <c r="G58" s="51"/>
      <c r="H58" s="16">
        <v>2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35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/>
      <c r="I61" s="49"/>
      <c r="J61" s="81" t="s">
        <v>54</v>
      </c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/>
      <c r="I63" s="49"/>
      <c r="J63" s="81" t="s">
        <v>46</v>
      </c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/>
      <c r="I65" s="30"/>
      <c r="J65" s="30" t="s">
        <v>59</v>
      </c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/>
      <c r="I67" s="30"/>
      <c r="J67" s="30" t="s">
        <v>54</v>
      </c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/>
      <c r="I69" s="33" t="s">
        <v>70</v>
      </c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81" t="s">
        <v>61</v>
      </c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35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/>
  <dimension ref="A1:M81"/>
  <sheetViews>
    <sheetView showGridLines="0" topLeftCell="A4" workbookViewId="0">
      <selection activeCell="P56" sqref="P56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170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170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2</v>
      </c>
      <c r="G8" s="51"/>
      <c r="H8" s="16">
        <v>1</v>
      </c>
      <c r="I8" s="51"/>
      <c r="J8" s="17">
        <v>3</v>
      </c>
      <c r="K8" s="4"/>
      <c r="L8" s="4"/>
      <c r="M8" s="17">
        <f>SUM(IF(AND(F8=Uitslagen!F3,H8=Uitslagen!H3),10,0),IF(J8=Uitslagen!J3,5,0))</f>
        <v>10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1</v>
      </c>
      <c r="G10" s="51"/>
      <c r="H10" s="16">
        <v>1</v>
      </c>
      <c r="I10" s="51"/>
      <c r="J10" s="17">
        <v>3</v>
      </c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4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0</v>
      </c>
      <c r="G16" s="51"/>
      <c r="H16" s="16">
        <v>1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1</v>
      </c>
      <c r="G18" s="51"/>
      <c r="H18" s="16">
        <v>0</v>
      </c>
      <c r="I18" s="51"/>
      <c r="J18" s="17">
        <v>3</v>
      </c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0</v>
      </c>
      <c r="I20" s="51"/>
      <c r="J20" s="17">
        <v>3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1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0</v>
      </c>
      <c r="I24" s="51"/>
      <c r="J24" s="17">
        <v>3</v>
      </c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1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3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3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1</v>
      </c>
      <c r="I34" s="51"/>
      <c r="J34" s="17">
        <v>3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3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0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1</v>
      </c>
      <c r="I40" s="51"/>
      <c r="J40" s="17">
        <v>3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4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0</v>
      </c>
      <c r="G44" s="51"/>
      <c r="H44" s="16">
        <v>1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0</v>
      </c>
      <c r="G46" s="51"/>
      <c r="H46" s="16">
        <v>0</v>
      </c>
      <c r="I46" s="51"/>
      <c r="J46" s="17">
        <v>1</v>
      </c>
      <c r="K46" s="4"/>
      <c r="L46" s="4"/>
      <c r="M46" s="17"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2</v>
      </c>
      <c r="I48" s="51"/>
      <c r="J48" s="17">
        <v>3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0</v>
      </c>
      <c r="G50" s="51"/>
      <c r="H50" s="16">
        <v>1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2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2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1</v>
      </c>
      <c r="I56" s="51"/>
      <c r="J56" s="17">
        <v>3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0</v>
      </c>
      <c r="G58" s="51"/>
      <c r="H58" s="16">
        <v>0</v>
      </c>
      <c r="I58" s="51"/>
      <c r="J58" s="17">
        <v>3</v>
      </c>
      <c r="K58" s="4"/>
      <c r="L58" s="4"/>
      <c r="M58" s="17">
        <f>SUM(IF(AND(F58=Uitslagen!F53,H58=Uitslagen!H53),10,0),IF(J58=Uitslagen!J53,5,0))</f>
        <v>10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25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15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50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168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68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40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/>
  <dimension ref="A1:M81"/>
  <sheetViews>
    <sheetView showGridLines="0" topLeftCell="A7" workbookViewId="0">
      <selection activeCell="O24" sqref="O24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171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170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2</v>
      </c>
      <c r="G8" s="51"/>
      <c r="H8" s="16">
        <v>1</v>
      </c>
      <c r="I8" s="51"/>
      <c r="J8" s="17">
        <v>3</v>
      </c>
      <c r="K8" s="4"/>
      <c r="L8" s="4"/>
      <c r="M8" s="17">
        <v>5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1</v>
      </c>
      <c r="G10" s="51"/>
      <c r="H10" s="16">
        <v>1</v>
      </c>
      <c r="I10" s="51"/>
      <c r="J10" s="17">
        <v>3</v>
      </c>
      <c r="K10" s="4"/>
      <c r="L10" s="4"/>
      <c r="M10" s="17">
        <f>SUM(IF(AND(F10=Uitslagen!F5,H10=Uitslagen!H5),10,0),IF(J10=Uitslagen!J5,5,0))</f>
        <v>0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3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0</v>
      </c>
      <c r="G14" s="51"/>
      <c r="H14" s="16">
        <v>0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2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1</v>
      </c>
      <c r="G18" s="51"/>
      <c r="H18" s="16">
        <v>0</v>
      </c>
      <c r="I18" s="51"/>
      <c r="J18" s="17">
        <v>3</v>
      </c>
      <c r="K18" s="4"/>
      <c r="L18" s="4"/>
      <c r="M18" s="17">
        <f>SUM(IF(AND(F18=Uitslagen!F13,H18=Uitslagen!H13),10,0),IF(J18=Uitslagen!J13,5,0))</f>
        <v>0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3</v>
      </c>
      <c r="G20" s="51"/>
      <c r="H20" s="16">
        <v>1</v>
      </c>
      <c r="I20" s="51"/>
      <c r="J20" s="17">
        <v>3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1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1</v>
      </c>
      <c r="G24" s="51"/>
      <c r="H24" s="16">
        <v>1</v>
      </c>
      <c r="I24" s="51"/>
      <c r="J24" s="17">
        <v>3</v>
      </c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2</v>
      </c>
      <c r="I26" s="51"/>
      <c r="J26" s="17">
        <v>3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3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2</v>
      </c>
      <c r="I30" s="51"/>
      <c r="J30" s="17">
        <v>3</v>
      </c>
      <c r="K30" s="4"/>
      <c r="L30" s="4"/>
      <c r="M30" s="17">
        <f>SUM(IF(AND(F30=Uitslagen!F25,H30=Uitslagen!H25),10,0),IF(J30=Uitslagen!J25,5,0))</f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2</v>
      </c>
      <c r="I32" s="51"/>
      <c r="J32" s="17">
        <v>3</v>
      </c>
      <c r="K32" s="4"/>
      <c r="L32" s="4"/>
      <c r="M32" s="17">
        <f>SUM(IF(AND(F32=Uitslagen!F27,H32=Uitslagen!H27),10,0),IF(J32=Uitslagen!J27,5,0))</f>
        <v>0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2</v>
      </c>
      <c r="G34" s="51"/>
      <c r="H34" s="16">
        <v>0</v>
      </c>
      <c r="I34" s="51"/>
      <c r="J34" s="17">
        <v>3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4</v>
      </c>
      <c r="G36" s="51"/>
      <c r="H36" s="16">
        <v>1</v>
      </c>
      <c r="I36" s="51"/>
      <c r="J36" s="17">
        <v>3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0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1</v>
      </c>
      <c r="I40" s="51"/>
      <c r="J40" s="17">
        <v>3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2</v>
      </c>
      <c r="I42" s="51"/>
      <c r="J42" s="17">
        <v>3</v>
      </c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2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0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1</v>
      </c>
      <c r="I48" s="51"/>
      <c r="J48" s="17">
        <v>3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0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2</v>
      </c>
      <c r="I52" s="51"/>
      <c r="J52" s="17">
        <v>3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3</v>
      </c>
      <c r="G54" s="51"/>
      <c r="H54" s="16">
        <v>1</v>
      </c>
      <c r="I54" s="51"/>
      <c r="J54" s="17">
        <v>3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1</v>
      </c>
      <c r="I56" s="51"/>
      <c r="J56" s="17">
        <v>3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0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17</v>
      </c>
      <c r="I63" s="49"/>
      <c r="J63" s="49"/>
      <c r="K63" s="50"/>
      <c r="L63" s="4"/>
      <c r="M63" s="17">
        <f>IF(H63=Uitslagen!H57,15,0)</f>
        <v>15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15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106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168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107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15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20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/>
  <dimension ref="A1:M81"/>
  <sheetViews>
    <sheetView showGridLines="0" topLeftCell="A2" workbookViewId="0">
      <selection activeCell="H75" sqref="H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172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172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2</v>
      </c>
      <c r="G12" s="51"/>
      <c r="H12" s="16">
        <v>2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0</v>
      </c>
      <c r="G14" s="51"/>
      <c r="H14" s="16">
        <v>2</v>
      </c>
      <c r="I14" s="51"/>
      <c r="J14" s="17">
        <v>2</v>
      </c>
      <c r="K14" s="4"/>
      <c r="L14" s="4"/>
      <c r="M14" s="17">
        <f>SUM(IF(AND(F14=Uitslagen!F9,H14=Uitslagen!H9),10,0),IF(J14=Uitslagen!J9,5,0))</f>
        <v>15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0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3</v>
      </c>
      <c r="G22" s="51"/>
      <c r="H22" s="16">
        <v>3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4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3</v>
      </c>
      <c r="G26" s="51"/>
      <c r="H26" s="16">
        <v>2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2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4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6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1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3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3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1</v>
      </c>
      <c r="I42" s="51"/>
      <c r="J42" s="17">
        <v>3</v>
      </c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2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3</v>
      </c>
      <c r="G46" s="51"/>
      <c r="H46" s="16">
        <v>2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3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1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1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50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15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15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173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75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76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50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/>
  <dimension ref="A1:M81"/>
  <sheetViews>
    <sheetView showGridLines="0" tabSelected="1" workbookViewId="0">
      <selection activeCell="H75" sqref="H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174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175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2</v>
      </c>
      <c r="G8" s="51"/>
      <c r="H8" s="16">
        <v>1</v>
      </c>
      <c r="I8" s="51"/>
      <c r="J8" s="17">
        <v>1</v>
      </c>
      <c r="K8" s="4"/>
      <c r="L8" s="4"/>
      <c r="M8" s="17">
        <f>SUM(IF(AND(F8=Uitslagen!F3,H8=Uitslagen!H3),10,0),IF(J8=Uitslagen!J3,5,0))</f>
        <v>15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4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2</v>
      </c>
      <c r="G12" s="51"/>
      <c r="H12" s="16">
        <v>0</v>
      </c>
      <c r="I12" s="51"/>
      <c r="J12" s="17">
        <v>1</v>
      </c>
      <c r="K12" s="4"/>
      <c r="L12" s="4"/>
      <c r="M12" s="17">
        <f>SUM(IF(AND(F12=Uitslagen!F7,H12=Uitslagen!H7),10,0),IF(J12=Uitslagen!J7,5,0))</f>
        <v>5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1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1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0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0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3</v>
      </c>
      <c r="I28" s="51"/>
      <c r="J28" s="17">
        <v>2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2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3</v>
      </c>
      <c r="I34" s="51"/>
      <c r="J34" s="17">
        <v>2</v>
      </c>
      <c r="K34" s="4"/>
      <c r="L34" s="4"/>
      <c r="M34" s="17">
        <f>SUM(IF(AND(F34=Uitslagen!F29,H34=Uitslagen!H29),10,0),IF(J34=Uitslagen!J29,5,0))</f>
        <v>15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2</v>
      </c>
      <c r="I36" s="51"/>
      <c r="J36" s="17">
        <v>2</v>
      </c>
      <c r="K36" s="4"/>
      <c r="L36" s="4"/>
      <c r="M36" s="17">
        <f>SUM(IF(AND(F36=Uitslagen!F31,H36=Uitslagen!H31),10,0),IF(J36=Uitslagen!J31,5,0))</f>
        <v>5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2</v>
      </c>
      <c r="I40" s="51"/>
      <c r="J40" s="17">
        <v>2</v>
      </c>
      <c r="K40" s="4"/>
      <c r="L40" s="4"/>
      <c r="M40" s="17">
        <f>SUM(IF(AND(F40=Uitslagen!F35,H40=Uitslagen!H35),10,0),IF(J40=Uitslagen!J35,5,0))</f>
        <v>5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15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2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3</v>
      </c>
      <c r="I46" s="51"/>
      <c r="J46" s="17">
        <v>2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2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1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4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2</v>
      </c>
      <c r="I54" s="51"/>
      <c r="J54" s="17">
        <v>2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0</v>
      </c>
      <c r="G58" s="51"/>
      <c r="H58" s="16">
        <v>0</v>
      </c>
      <c r="I58" s="51"/>
      <c r="J58" s="17">
        <v>3</v>
      </c>
      <c r="K58" s="4"/>
      <c r="L58" s="4"/>
      <c r="M58" s="17">
        <f>SUM(IF(AND(F58=Uitslagen!F53,H58=Uitslagen!H53),10,0),IF(J58=Uitslagen!J53,5,0))</f>
        <v>10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95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14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46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54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168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68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95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/>
  <dimension ref="A1:M81"/>
  <sheetViews>
    <sheetView showGridLines="0" topLeftCell="A9" workbookViewId="0">
      <selection activeCell="H75" sqref="H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176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177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1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1</v>
      </c>
      <c r="I12" s="51"/>
      <c r="J12" s="17">
        <v>3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0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0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3</v>
      </c>
      <c r="G22" s="51"/>
      <c r="H22" s="16">
        <v>1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2</v>
      </c>
      <c r="I24" s="51"/>
      <c r="J24" s="17">
        <v>3</v>
      </c>
      <c r="K24" s="4"/>
      <c r="L24" s="4"/>
      <c r="M24" s="17">
        <f>SUM(IF(AND(F24=Uitslagen!F19,H24=Uitslagen!H19),10,0),IF(J24=Uitslagen!J19,5,0))</f>
        <v>0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0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2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1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2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1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1</v>
      </c>
      <c r="G40" s="51"/>
      <c r="H40" s="16">
        <v>1</v>
      </c>
      <c r="I40" s="51"/>
      <c r="J40" s="17">
        <v>3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2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2</v>
      </c>
      <c r="I44" s="51"/>
      <c r="J44" s="17">
        <v>2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2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0</v>
      </c>
      <c r="I48" s="51"/>
      <c r="J48" s="17">
        <v>1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2</v>
      </c>
      <c r="G50" s="51"/>
      <c r="H50" s="16">
        <v>2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2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2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14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14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14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47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178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 t="s">
        <v>76</v>
      </c>
      <c r="I75" s="49"/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40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/>
  <dimension ref="A1:M81"/>
  <sheetViews>
    <sheetView showGridLines="0" workbookViewId="0">
      <selection activeCell="O30" sqref="O30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179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177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1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1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0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3</v>
      </c>
      <c r="G20" s="51"/>
      <c r="H20" s="16">
        <v>0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1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0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1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0</v>
      </c>
      <c r="I30" s="51"/>
      <c r="J30" s="17">
        <v>3</v>
      </c>
      <c r="K30" s="4"/>
      <c r="L30" s="4"/>
      <c r="M30" s="17">
        <v>0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2</v>
      </c>
      <c r="G34" s="51"/>
      <c r="H34" s="16">
        <v>2</v>
      </c>
      <c r="I34" s="51"/>
      <c r="J34" s="17">
        <v>3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1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1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0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0</v>
      </c>
      <c r="I42" s="51"/>
      <c r="J42" s="17">
        <v>1</v>
      </c>
      <c r="K42" s="4"/>
      <c r="L42" s="4"/>
      <c r="M42" s="17">
        <f>SUM(IF(AND(F42=Uitslagen!F37,H42=Uitslagen!H37),10,0),IF(J42=Uitslagen!J37,5,0))</f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2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2</v>
      </c>
      <c r="G46" s="51"/>
      <c r="H46" s="16">
        <v>2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1</v>
      </c>
      <c r="G48" s="51"/>
      <c r="H48" s="16">
        <v>2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0</v>
      </c>
      <c r="G50" s="51"/>
      <c r="H50" s="16">
        <v>0</v>
      </c>
      <c r="I50" s="51"/>
      <c r="J50" s="17">
        <v>3</v>
      </c>
      <c r="K50" s="4"/>
      <c r="L50" s="4"/>
      <c r="M50" s="17"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5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0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30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102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47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102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92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68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30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3"/>
  <dimension ref="A1:M81"/>
  <sheetViews>
    <sheetView showGridLines="0" workbookViewId="0">
      <selection activeCell="P53" sqref="P53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180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177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1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1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2</v>
      </c>
      <c r="I14" s="51"/>
      <c r="J14" s="17">
        <v>3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2</v>
      </c>
      <c r="G16" s="51"/>
      <c r="H16" s="16">
        <v>1</v>
      </c>
      <c r="I16" s="51"/>
      <c r="J16" s="17">
        <v>1</v>
      </c>
      <c r="K16" s="4"/>
      <c r="L16" s="4"/>
      <c r="M16" s="17">
        <f>SUM(IF(AND(F16=Uitslagen!F11,H16=Uitslagen!H11),10,0),IF(J16=Uitslagen!J11,5,0))</f>
        <v>5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1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1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1</v>
      </c>
      <c r="G26" s="51"/>
      <c r="H26" s="16">
        <v>0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0</v>
      </c>
      <c r="G28" s="51"/>
      <c r="H28" s="16">
        <v>0</v>
      </c>
      <c r="I28" s="51"/>
      <c r="J28" s="17">
        <v>3</v>
      </c>
      <c r="K28" s="4"/>
      <c r="L28" s="4"/>
      <c r="M28" s="17"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2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3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2</v>
      </c>
      <c r="I38" s="51"/>
      <c r="J38" s="17">
        <v>2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4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1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2</v>
      </c>
      <c r="I44" s="51"/>
      <c r="J44" s="17">
        <v>3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4</v>
      </c>
      <c r="I46" s="51"/>
      <c r="J46" s="17">
        <v>2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2</v>
      </c>
      <c r="I48" s="51"/>
      <c r="J48" s="17">
        <v>3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0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2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1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1</v>
      </c>
      <c r="G56" s="51"/>
      <c r="H56" s="16">
        <v>1</v>
      </c>
      <c r="I56" s="51"/>
      <c r="J56" s="17">
        <v>3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0</v>
      </c>
      <c r="G58" s="51"/>
      <c r="H58" s="16">
        <v>2</v>
      </c>
      <c r="I58" s="51"/>
      <c r="J58" s="17">
        <v>2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45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47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47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181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106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182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/>
      <c r="J75" s="49" t="s">
        <v>61</v>
      </c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45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/>
  <dimension ref="A1:M81"/>
  <sheetViews>
    <sheetView showGridLines="0" workbookViewId="0">
      <selection activeCell="P52" sqref="P52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183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177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1</v>
      </c>
      <c r="I8" s="51"/>
      <c r="J8" s="17">
        <v>3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3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3</v>
      </c>
      <c r="G14" s="51"/>
      <c r="H14" s="16">
        <v>1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1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4</v>
      </c>
      <c r="G18" s="51"/>
      <c r="H18" s="16">
        <v>1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2</v>
      </c>
      <c r="I20" s="51"/>
      <c r="J20" s="17">
        <v>3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0</v>
      </c>
      <c r="I22" s="51"/>
      <c r="J22" s="17">
        <v>1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1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0</v>
      </c>
      <c r="I28" s="51"/>
      <c r="J28" s="17">
        <v>1</v>
      </c>
      <c r="K28" s="4"/>
      <c r="L28" s="4"/>
      <c r="M28" s="17">
        <f>SUM(IF(AND(F28=Uitslagen!F23,H28=Uitslagen!H23),10,0),IF(J28=Uitslagen!J23,5,0))</f>
        <v>15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2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1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1</v>
      </c>
      <c r="I34" s="51"/>
      <c r="J34" s="17">
        <v>3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4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2</v>
      </c>
      <c r="I38" s="51"/>
      <c r="J38" s="17">
        <v>3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0</v>
      </c>
      <c r="I42" s="51"/>
      <c r="J42" s="17">
        <v>3</v>
      </c>
      <c r="K42" s="4"/>
      <c r="L42" s="4"/>
      <c r="M42" s="17">
        <v>0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1</v>
      </c>
      <c r="G44" s="51"/>
      <c r="H44" s="16">
        <v>0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1</v>
      </c>
      <c r="I46" s="51"/>
      <c r="J46" s="17">
        <v>3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2</v>
      </c>
      <c r="G48" s="51"/>
      <c r="H48" s="16">
        <v>4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0</v>
      </c>
      <c r="I50" s="51"/>
      <c r="J50" s="17">
        <v>1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2</v>
      </c>
      <c r="G52" s="51"/>
      <c r="H52" s="16">
        <v>5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2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2</v>
      </c>
      <c r="G58" s="51"/>
      <c r="H58" s="16">
        <v>1</v>
      </c>
      <c r="I58" s="51"/>
      <c r="J58" s="17">
        <v>1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40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106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47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102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15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74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76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40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5"/>
  <dimension ref="A1:M81"/>
  <sheetViews>
    <sheetView showGridLines="0" topLeftCell="A6" workbookViewId="0">
      <selection activeCell="I75" sqref="I75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184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177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2</v>
      </c>
      <c r="G8" s="51"/>
      <c r="H8" s="16">
        <v>1</v>
      </c>
      <c r="I8" s="51"/>
      <c r="J8" s="17">
        <v>1</v>
      </c>
      <c r="K8" s="4"/>
      <c r="L8" s="4"/>
      <c r="M8" s="17">
        <f>SUM(IF(AND(F8=Uitslagen!F3,H8=Uitslagen!H3),10,0),IF(J8=Uitslagen!J3,5,0))</f>
        <v>15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1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1</v>
      </c>
      <c r="G12" s="51"/>
      <c r="H12" s="16">
        <v>2</v>
      </c>
      <c r="I12" s="51"/>
      <c r="J12" s="17">
        <v>2</v>
      </c>
      <c r="K12" s="4"/>
      <c r="L12" s="4"/>
      <c r="M12" s="17">
        <f>SUM(IF(AND(F12=Uitslagen!F7,H12=Uitslagen!H7),10,0),IF(J12=Uitslagen!J7,5,0))</f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2</v>
      </c>
      <c r="G14" s="51"/>
      <c r="H14" s="16">
        <v>1</v>
      </c>
      <c r="I14" s="51"/>
      <c r="J14" s="17">
        <v>1</v>
      </c>
      <c r="K14" s="4"/>
      <c r="L14" s="4"/>
      <c r="M14" s="17">
        <f>SUM(IF(AND(F14=Uitslagen!F9,H14=Uitslagen!H9),10,0),IF(J14=Uitslagen!J9,5,0))</f>
        <v>0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0</v>
      </c>
      <c r="G16" s="51"/>
      <c r="H16" s="16">
        <v>2</v>
      </c>
      <c r="I16" s="51"/>
      <c r="J16" s="17">
        <v>2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2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2</v>
      </c>
      <c r="G20" s="51"/>
      <c r="H20" s="16">
        <v>1</v>
      </c>
      <c r="I20" s="51"/>
      <c r="J20" s="17">
        <v>1</v>
      </c>
      <c r="K20" s="4"/>
      <c r="L20" s="4"/>
      <c r="M20" s="17">
        <f>SUM(IF(AND(F20=Uitslagen!F15,H20=Uitslagen!H15),10,0),IF(J20=Uitslagen!J15,5,0))</f>
        <v>5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1</v>
      </c>
      <c r="G22" s="51"/>
      <c r="H22" s="16">
        <v>1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3</v>
      </c>
      <c r="G24" s="51"/>
      <c r="H24" s="16">
        <v>0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2</v>
      </c>
      <c r="G26" s="51"/>
      <c r="H26" s="16">
        <v>0</v>
      </c>
      <c r="I26" s="51"/>
      <c r="J26" s="17">
        <v>1</v>
      </c>
      <c r="K26" s="4"/>
      <c r="L26" s="4"/>
      <c r="M26" s="17">
        <f>SUM(IF(AND(F26=Uitslagen!F21,H26=Uitslagen!H21),10,0),IF(J26=Uitslagen!J21,5,0))</f>
        <v>0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2</v>
      </c>
      <c r="G28" s="51"/>
      <c r="H28" s="16">
        <v>2</v>
      </c>
      <c r="I28" s="51"/>
      <c r="J28" s="17">
        <v>3</v>
      </c>
      <c r="K28" s="4"/>
      <c r="L28" s="4"/>
      <c r="M28" s="17">
        <f>SUM(IF(AND(F28=Uitslagen!F23,H28=Uitslagen!H23),10,0),IF(J28=Uitslagen!J23,5,0))</f>
        <v>0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0</v>
      </c>
      <c r="G30" s="51"/>
      <c r="H30" s="16">
        <v>1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4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1</v>
      </c>
      <c r="G34" s="51"/>
      <c r="H34" s="16">
        <v>2</v>
      </c>
      <c r="I34" s="51"/>
      <c r="J34" s="17">
        <v>1</v>
      </c>
      <c r="K34" s="4"/>
      <c r="L34" s="4"/>
      <c r="M34" s="17">
        <f>SUM(IF(AND(F34=Uitslagen!F29,H34=Uitslagen!H29),10,0),IF(J34=Uitslagen!J29,5,0))</f>
        <v>0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1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1</v>
      </c>
      <c r="G38" s="51"/>
      <c r="H38" s="16">
        <v>0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3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1</v>
      </c>
      <c r="G42" s="51"/>
      <c r="H42" s="16">
        <v>3</v>
      </c>
      <c r="I42" s="51"/>
      <c r="J42" s="17">
        <v>2</v>
      </c>
      <c r="K42" s="4"/>
      <c r="L42" s="4"/>
      <c r="M42" s="17">
        <f>SUM(IF(AND(F42=Uitslagen!F37,H42=Uitslagen!H37),10,0),IF(J42=Uitslagen!J37,5,0))</f>
        <v>15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0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0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1</v>
      </c>
      <c r="I48" s="51"/>
      <c r="J48" s="17">
        <v>2</v>
      </c>
      <c r="K48" s="4"/>
      <c r="L48" s="4"/>
      <c r="M48" s="17">
        <f>SUM(IF(AND(F48=Uitslagen!F43,H48=Uitslagen!H43),10,0),IF(J48=Uitslagen!J43,5,0))</f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1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1</v>
      </c>
      <c r="G52" s="51"/>
      <c r="H52" s="16">
        <v>3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1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3</v>
      </c>
      <c r="G56" s="51"/>
      <c r="H56" s="16">
        <v>1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1</v>
      </c>
      <c r="G58" s="51"/>
      <c r="H58" s="16">
        <v>1</v>
      </c>
      <c r="I58" s="51"/>
      <c r="J58" s="17">
        <v>3</v>
      </c>
      <c r="K58" s="4"/>
      <c r="L58" s="4"/>
      <c r="M58" s="17">
        <f>SUM(IF(AND(F58=Uitslagen!F53,H58=Uitslagen!H53),10,0),IF(J58=Uitslagen!J53,5,0))</f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60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14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14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47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14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70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68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60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6"/>
  <dimension ref="A1:M81"/>
  <sheetViews>
    <sheetView showGridLines="0" topLeftCell="A6" workbookViewId="0">
      <selection activeCell="O16" sqref="O16"/>
    </sheetView>
  </sheetViews>
  <sheetFormatPr defaultColWidth="11.6328125" defaultRowHeight="12.75" customHeight="1" x14ac:dyDescent="0.25"/>
  <cols>
    <col min="1" max="1" width="10.08984375" style="12" customWidth="1"/>
    <col min="2" max="2" width="16.453125" style="12" bestFit="1" customWidth="1"/>
    <col min="3" max="3" width="1.453125" style="12" bestFit="1" customWidth="1"/>
    <col min="4" max="4" width="18.36328125" style="12" bestFit="1" customWidth="1"/>
    <col min="5" max="5" width="1.90625" style="12" customWidth="1"/>
    <col min="6" max="6" width="2.90625" style="12" customWidth="1"/>
    <col min="7" max="7" width="2" style="12" bestFit="1" customWidth="1"/>
    <col min="8" max="8" width="2.90625" style="12" customWidth="1"/>
    <col min="9" max="9" width="1.6328125" style="12" customWidth="1"/>
    <col min="10" max="10" width="7.6328125" style="12" customWidth="1"/>
    <col min="11" max="11" width="4.08984375" style="12" customWidth="1"/>
    <col min="12" max="12" width="1.6328125" style="13" customWidth="1"/>
    <col min="13" max="13" width="8.453125" style="13" bestFit="1" customWidth="1"/>
    <col min="14" max="16384" width="11.6328125" style="12"/>
  </cols>
  <sheetData>
    <row r="1" spans="1:13" s="13" customFormat="1" ht="3" customHeight="1" x14ac:dyDescent="0.25"/>
    <row r="2" spans="1:13" s="13" customFormat="1" ht="12.75" customHeight="1" x14ac:dyDescent="0.25">
      <c r="A2" s="47" t="s">
        <v>2</v>
      </c>
      <c r="B2" s="47"/>
      <c r="C2" s="51" t="s">
        <v>3</v>
      </c>
      <c r="D2" s="48" t="s">
        <v>185</v>
      </c>
      <c r="E2" s="49"/>
      <c r="F2" s="49"/>
      <c r="G2" s="49"/>
      <c r="H2" s="50"/>
      <c r="I2" s="51"/>
      <c r="J2" s="4"/>
      <c r="K2" s="4"/>
      <c r="L2" s="4"/>
      <c r="M2" s="51"/>
    </row>
    <row r="3" spans="1:13" s="13" customFormat="1" ht="3" customHeight="1" x14ac:dyDescent="0.25"/>
    <row r="4" spans="1:13" s="13" customFormat="1" ht="12.75" customHeight="1" x14ac:dyDescent="0.25">
      <c r="A4" s="47" t="s">
        <v>4</v>
      </c>
      <c r="B4" s="47"/>
      <c r="C4" s="51" t="s">
        <v>3</v>
      </c>
      <c r="D4" s="48" t="s">
        <v>177</v>
      </c>
      <c r="E4" s="49"/>
      <c r="F4" s="49"/>
      <c r="G4" s="49"/>
      <c r="H4" s="50"/>
      <c r="I4" s="51"/>
      <c r="J4" s="4"/>
      <c r="K4" s="4"/>
      <c r="L4" s="4"/>
      <c r="M4" s="51"/>
    </row>
    <row r="5" spans="1:13" s="13" customFormat="1" ht="3" customHeight="1" x14ac:dyDescent="0.25">
      <c r="A5" s="51"/>
      <c r="B5" s="51"/>
      <c r="C5" s="51"/>
      <c r="D5" s="51"/>
      <c r="E5" s="4"/>
      <c r="F5" s="51"/>
      <c r="G5" s="51"/>
      <c r="H5" s="51"/>
      <c r="I5" s="51"/>
      <c r="J5" s="4"/>
      <c r="K5" s="4"/>
      <c r="L5" s="4"/>
      <c r="M5" s="51"/>
    </row>
    <row r="6" spans="1:13" ht="12.75" customHeight="1" x14ac:dyDescent="0.3">
      <c r="A6" s="46" t="s">
        <v>5</v>
      </c>
      <c r="B6" s="46" t="s">
        <v>6</v>
      </c>
      <c r="C6" s="46"/>
      <c r="D6" s="46" t="s">
        <v>7</v>
      </c>
      <c r="E6" s="10"/>
      <c r="F6" s="46" t="s">
        <v>8</v>
      </c>
      <c r="G6" s="46"/>
      <c r="H6" s="46"/>
      <c r="I6" s="46"/>
      <c r="J6" s="46" t="s">
        <v>9</v>
      </c>
      <c r="K6" s="4"/>
      <c r="L6" s="46"/>
      <c r="M6" s="46" t="s">
        <v>1</v>
      </c>
    </row>
    <row r="7" spans="1:13" ht="3" customHeight="1" x14ac:dyDescent="0.25">
      <c r="A7" s="51"/>
      <c r="B7" s="51"/>
      <c r="C7" s="51"/>
      <c r="D7" s="51"/>
      <c r="E7" s="4"/>
      <c r="F7" s="51"/>
      <c r="G7" s="51"/>
      <c r="H7" s="51"/>
      <c r="I7" s="51"/>
      <c r="J7" s="51"/>
      <c r="K7" s="4"/>
      <c r="L7" s="4"/>
      <c r="M7" s="51"/>
    </row>
    <row r="8" spans="1:13" ht="12.75" customHeight="1" x14ac:dyDescent="0.25">
      <c r="A8" s="55">
        <v>42253</v>
      </c>
      <c r="B8" s="51" t="s">
        <v>46</v>
      </c>
      <c r="C8" s="51" t="s">
        <v>11</v>
      </c>
      <c r="D8" s="51" t="s">
        <v>47</v>
      </c>
      <c r="E8" s="4"/>
      <c r="F8" s="16">
        <v>1</v>
      </c>
      <c r="G8" s="51"/>
      <c r="H8" s="16">
        <v>2</v>
      </c>
      <c r="I8" s="51"/>
      <c r="J8" s="17">
        <v>2</v>
      </c>
      <c r="K8" s="4"/>
      <c r="L8" s="4"/>
      <c r="M8" s="17">
        <f>SUM(IF(AND(F8=Uitslagen!F3,H8=Uitslagen!H3),10,0),IF(J8=Uitslagen!J3,5,0))</f>
        <v>0</v>
      </c>
    </row>
    <row r="9" spans="1:13" ht="3" customHeight="1" x14ac:dyDescent="0.25">
      <c r="A9" s="84">
        <v>42260</v>
      </c>
      <c r="B9" s="51" t="s">
        <v>47</v>
      </c>
      <c r="C9" s="51" t="s">
        <v>11</v>
      </c>
      <c r="D9" s="51"/>
      <c r="E9" s="4"/>
      <c r="F9" s="51"/>
      <c r="G9" s="51"/>
      <c r="H9" s="51"/>
      <c r="I9" s="51"/>
      <c r="J9" s="17"/>
      <c r="K9" s="4"/>
      <c r="L9" s="4"/>
      <c r="M9" s="17"/>
    </row>
    <row r="10" spans="1:13" ht="12.75" customHeight="1" x14ac:dyDescent="0.25">
      <c r="A10" s="55">
        <v>42260</v>
      </c>
      <c r="B10" s="51" t="s">
        <v>47</v>
      </c>
      <c r="C10" s="51" t="s">
        <v>11</v>
      </c>
      <c r="D10" s="51" t="s">
        <v>48</v>
      </c>
      <c r="E10" s="4"/>
      <c r="F10" s="16">
        <v>2</v>
      </c>
      <c r="G10" s="51"/>
      <c r="H10" s="16">
        <v>0</v>
      </c>
      <c r="I10" s="51"/>
      <c r="J10" s="17">
        <v>1</v>
      </c>
      <c r="K10" s="4"/>
      <c r="L10" s="4"/>
      <c r="M10" s="17">
        <f>SUM(IF(AND(F10=Uitslagen!F5,H10=Uitslagen!H5),10,0),IF(J10=Uitslagen!J5,5,0))</f>
        <v>5</v>
      </c>
    </row>
    <row r="11" spans="1:13" ht="3" customHeight="1" x14ac:dyDescent="0.25">
      <c r="A11" s="51"/>
      <c r="B11" s="51"/>
      <c r="C11" s="51" t="s">
        <v>11</v>
      </c>
      <c r="D11" s="51"/>
      <c r="E11" s="4"/>
      <c r="F11" s="51"/>
      <c r="G11" s="51"/>
      <c r="H11" s="51"/>
      <c r="I11" s="51"/>
      <c r="J11" s="17"/>
      <c r="K11" s="4"/>
      <c r="L11" s="4"/>
      <c r="M11" s="17"/>
    </row>
    <row r="12" spans="1:13" ht="12.75" customHeight="1" x14ac:dyDescent="0.25">
      <c r="A12" s="55">
        <v>42267</v>
      </c>
      <c r="B12" s="51" t="s">
        <v>49</v>
      </c>
      <c r="C12" s="51" t="s">
        <v>11</v>
      </c>
      <c r="D12" s="51" t="s">
        <v>47</v>
      </c>
      <c r="E12" s="4"/>
      <c r="F12" s="16">
        <v>0</v>
      </c>
      <c r="G12" s="51"/>
      <c r="H12" s="16">
        <v>2</v>
      </c>
      <c r="I12" s="51"/>
      <c r="J12" s="17">
        <v>1</v>
      </c>
      <c r="K12" s="4"/>
      <c r="L12" s="4"/>
      <c r="M12" s="17">
        <v>0</v>
      </c>
    </row>
    <row r="13" spans="1:13" ht="3" customHeight="1" x14ac:dyDescent="0.25">
      <c r="A13" s="51"/>
      <c r="B13" s="51"/>
      <c r="C13" s="51" t="s">
        <v>11</v>
      </c>
      <c r="D13" s="51"/>
      <c r="E13" s="4"/>
      <c r="F13" s="51"/>
      <c r="G13" s="51"/>
      <c r="H13" s="51"/>
      <c r="I13" s="51"/>
      <c r="J13" s="17"/>
      <c r="K13" s="4"/>
      <c r="L13" s="4"/>
      <c r="M13" s="17"/>
    </row>
    <row r="14" spans="1:13" ht="12.75" customHeight="1" x14ac:dyDescent="0.25">
      <c r="A14" s="55">
        <v>42274</v>
      </c>
      <c r="B14" s="51" t="s">
        <v>47</v>
      </c>
      <c r="C14" s="51" t="s">
        <v>11</v>
      </c>
      <c r="D14" s="51" t="s">
        <v>17</v>
      </c>
      <c r="E14" s="4"/>
      <c r="F14" s="16">
        <v>1</v>
      </c>
      <c r="G14" s="51"/>
      <c r="H14" s="16">
        <v>2</v>
      </c>
      <c r="I14" s="51"/>
      <c r="J14" s="17">
        <v>2</v>
      </c>
      <c r="K14" s="4"/>
      <c r="L14" s="4"/>
      <c r="M14" s="17">
        <f>SUM(IF(AND(F14=Uitslagen!F9,H14=Uitslagen!H9),10,0),IF(J14=Uitslagen!J9,5,0))</f>
        <v>5</v>
      </c>
    </row>
    <row r="15" spans="1:13" ht="3" customHeight="1" x14ac:dyDescent="0.25">
      <c r="A15" s="51"/>
      <c r="B15" s="51"/>
      <c r="C15" s="51" t="s">
        <v>11</v>
      </c>
      <c r="D15" s="51"/>
      <c r="E15" s="4"/>
      <c r="F15" s="51"/>
      <c r="G15" s="51"/>
      <c r="H15" s="51"/>
      <c r="I15" s="51"/>
      <c r="J15" s="17"/>
      <c r="K15" s="4"/>
      <c r="L15" s="4"/>
      <c r="M15" s="17"/>
    </row>
    <row r="16" spans="1:13" ht="12.75" customHeight="1" x14ac:dyDescent="0.25">
      <c r="A16" s="55">
        <v>42281</v>
      </c>
      <c r="B16" s="51" t="s">
        <v>50</v>
      </c>
      <c r="C16" s="51" t="s">
        <v>11</v>
      </c>
      <c r="D16" s="51" t="s">
        <v>47</v>
      </c>
      <c r="E16" s="4"/>
      <c r="F16" s="16">
        <v>1</v>
      </c>
      <c r="G16" s="51"/>
      <c r="H16" s="16">
        <v>1</v>
      </c>
      <c r="I16" s="51"/>
      <c r="J16" s="17">
        <v>3</v>
      </c>
      <c r="K16" s="4"/>
      <c r="L16" s="4"/>
      <c r="M16" s="17">
        <f>SUM(IF(AND(F16=Uitslagen!F11,H16=Uitslagen!H11),10,0),IF(J16=Uitslagen!J11,5,0))</f>
        <v>0</v>
      </c>
    </row>
    <row r="17" spans="1:13" ht="3" customHeight="1" x14ac:dyDescent="0.25">
      <c r="A17" s="51"/>
      <c r="B17" s="51"/>
      <c r="C17" s="51" t="s">
        <v>11</v>
      </c>
      <c r="D17" s="51"/>
      <c r="E17" s="4"/>
      <c r="F17" s="51"/>
      <c r="G17" s="51"/>
      <c r="H17" s="51"/>
      <c r="I17" s="51"/>
      <c r="J17" s="17"/>
      <c r="K17" s="4"/>
      <c r="L17" s="4"/>
      <c r="M17" s="17"/>
    </row>
    <row r="18" spans="1:13" ht="12.75" customHeight="1" x14ac:dyDescent="0.25">
      <c r="A18" s="55">
        <v>42288</v>
      </c>
      <c r="B18" s="51" t="s">
        <v>51</v>
      </c>
      <c r="C18" s="51" t="s">
        <v>11</v>
      </c>
      <c r="D18" s="51" t="s">
        <v>52</v>
      </c>
      <c r="E18" s="4"/>
      <c r="F18" s="16">
        <v>3</v>
      </c>
      <c r="G18" s="51"/>
      <c r="H18" s="16">
        <v>0</v>
      </c>
      <c r="I18" s="51"/>
      <c r="J18" s="17">
        <v>1</v>
      </c>
      <c r="K18" s="4"/>
      <c r="L18" s="4"/>
      <c r="M18" s="17">
        <f>SUM(IF(AND(F18=Uitslagen!F13,H18=Uitslagen!H13),10,0),IF(J18=Uitslagen!J13,5,0))</f>
        <v>15</v>
      </c>
    </row>
    <row r="19" spans="1:13" ht="3" customHeight="1" x14ac:dyDescent="0.25">
      <c r="A19" s="51"/>
      <c r="B19" s="51"/>
      <c r="C19" s="51" t="s">
        <v>11</v>
      </c>
      <c r="D19" s="51"/>
      <c r="E19" s="4"/>
      <c r="F19" s="51"/>
      <c r="G19" s="51"/>
      <c r="H19" s="51"/>
      <c r="I19" s="51"/>
      <c r="J19" s="17"/>
      <c r="K19" s="4"/>
      <c r="L19" s="4"/>
      <c r="M19" s="17"/>
    </row>
    <row r="20" spans="1:13" ht="12.75" customHeight="1" x14ac:dyDescent="0.25">
      <c r="A20" s="55">
        <v>42295</v>
      </c>
      <c r="B20" s="51" t="s">
        <v>47</v>
      </c>
      <c r="C20" s="51" t="s">
        <v>11</v>
      </c>
      <c r="D20" s="51" t="s">
        <v>53</v>
      </c>
      <c r="E20" s="4"/>
      <c r="F20" s="16">
        <v>1</v>
      </c>
      <c r="G20" s="51"/>
      <c r="H20" s="16">
        <v>2</v>
      </c>
      <c r="I20" s="51"/>
      <c r="J20" s="17">
        <v>2</v>
      </c>
      <c r="K20" s="4"/>
      <c r="L20" s="4"/>
      <c r="M20" s="17">
        <f>SUM(IF(AND(F20=Uitslagen!F15,H20=Uitslagen!H15),10,0),IF(J20=Uitslagen!J15,5,0))</f>
        <v>0</v>
      </c>
    </row>
    <row r="21" spans="1:13" ht="3" customHeight="1" x14ac:dyDescent="0.25">
      <c r="A21" s="51"/>
      <c r="B21" s="51"/>
      <c r="C21" s="51" t="s">
        <v>11</v>
      </c>
      <c r="D21" s="51"/>
      <c r="E21" s="4"/>
      <c r="F21" s="51"/>
      <c r="G21" s="51"/>
      <c r="H21" s="51"/>
      <c r="I21" s="51"/>
      <c r="J21" s="17"/>
      <c r="K21" s="4"/>
      <c r="L21" s="4"/>
      <c r="M21" s="17"/>
    </row>
    <row r="22" spans="1:13" ht="12.75" customHeight="1" x14ac:dyDescent="0.25">
      <c r="A22" s="55">
        <v>42309</v>
      </c>
      <c r="B22" s="51" t="s">
        <v>54</v>
      </c>
      <c r="C22" s="51" t="s">
        <v>11</v>
      </c>
      <c r="D22" s="51" t="s">
        <v>47</v>
      </c>
      <c r="E22" s="4"/>
      <c r="F22" s="16">
        <v>2</v>
      </c>
      <c r="G22" s="51"/>
      <c r="H22" s="16">
        <v>2</v>
      </c>
      <c r="I22" s="51"/>
      <c r="J22" s="17">
        <v>3</v>
      </c>
      <c r="K22" s="4"/>
      <c r="L22" s="4"/>
      <c r="M22" s="17">
        <f>SUM(IF(AND(F22=Uitslagen!F17,H22=Uitslagen!H17),10,0),IF(J22=Uitslagen!J17,5,0))</f>
        <v>0</v>
      </c>
    </row>
    <row r="23" spans="1:13" ht="3" customHeight="1" x14ac:dyDescent="0.25">
      <c r="A23" s="51"/>
      <c r="B23" s="51"/>
      <c r="C23" s="51" t="s">
        <v>11</v>
      </c>
      <c r="D23" s="51"/>
      <c r="E23" s="4"/>
      <c r="F23" s="51"/>
      <c r="G23" s="51"/>
      <c r="H23" s="51"/>
      <c r="I23" s="51"/>
      <c r="J23" s="17"/>
      <c r="K23" s="4"/>
      <c r="L23" s="4"/>
      <c r="M23" s="17"/>
    </row>
    <row r="24" spans="1:13" ht="12.75" customHeight="1" x14ac:dyDescent="0.25">
      <c r="A24" s="55">
        <v>42316</v>
      </c>
      <c r="B24" s="51" t="s">
        <v>47</v>
      </c>
      <c r="C24" s="51" t="s">
        <v>11</v>
      </c>
      <c r="D24" s="51" t="s">
        <v>55</v>
      </c>
      <c r="E24" s="4"/>
      <c r="F24" s="16">
        <v>2</v>
      </c>
      <c r="G24" s="51"/>
      <c r="H24" s="16">
        <v>1</v>
      </c>
      <c r="I24" s="51"/>
      <c r="J24" s="17">
        <v>1</v>
      </c>
      <c r="K24" s="4"/>
      <c r="L24" s="4"/>
      <c r="M24" s="17">
        <f>SUM(IF(AND(F24=Uitslagen!F19,H24=Uitslagen!H19),10,0),IF(J24=Uitslagen!J19,5,0))</f>
        <v>5</v>
      </c>
    </row>
    <row r="25" spans="1:13" ht="3" customHeight="1" x14ac:dyDescent="0.25">
      <c r="A25" s="51"/>
      <c r="B25" s="51"/>
      <c r="C25" s="51" t="s">
        <v>11</v>
      </c>
      <c r="D25" s="51"/>
      <c r="E25" s="4"/>
      <c r="F25" s="51"/>
      <c r="G25" s="51"/>
      <c r="H25" s="51"/>
      <c r="I25" s="51"/>
      <c r="J25" s="17"/>
      <c r="K25" s="4"/>
      <c r="L25" s="4"/>
      <c r="M25" s="17"/>
    </row>
    <row r="26" spans="1:13" ht="12.75" customHeight="1" x14ac:dyDescent="0.25">
      <c r="A26" s="55">
        <v>42323</v>
      </c>
      <c r="B26" s="51" t="s">
        <v>14</v>
      </c>
      <c r="C26" s="51" t="s">
        <v>11</v>
      </c>
      <c r="D26" s="51" t="s">
        <v>47</v>
      </c>
      <c r="E26" s="4"/>
      <c r="F26" s="16">
        <v>0</v>
      </c>
      <c r="G26" s="51"/>
      <c r="H26" s="16">
        <v>2</v>
      </c>
      <c r="I26" s="51"/>
      <c r="J26" s="17">
        <v>2</v>
      </c>
      <c r="K26" s="4"/>
      <c r="L26" s="4"/>
      <c r="M26" s="17">
        <f>SUM(IF(AND(F26=Uitslagen!F21,H26=Uitslagen!H21),10,0),IF(J26=Uitslagen!J21,5,0))</f>
        <v>5</v>
      </c>
    </row>
    <row r="27" spans="1:13" ht="3" customHeight="1" x14ac:dyDescent="0.25">
      <c r="A27" s="51"/>
      <c r="B27" s="51"/>
      <c r="C27" s="51" t="s">
        <v>11</v>
      </c>
      <c r="D27" s="51"/>
      <c r="E27" s="4"/>
      <c r="F27" s="51"/>
      <c r="G27" s="51"/>
      <c r="H27" s="51"/>
      <c r="I27" s="51"/>
      <c r="J27" s="17"/>
      <c r="K27" s="4"/>
      <c r="L27" s="4"/>
      <c r="M27" s="17"/>
    </row>
    <row r="28" spans="1:13" ht="12.75" customHeight="1" x14ac:dyDescent="0.25">
      <c r="A28" s="55">
        <v>42337</v>
      </c>
      <c r="B28" s="51" t="s">
        <v>47</v>
      </c>
      <c r="C28" s="51" t="s">
        <v>11</v>
      </c>
      <c r="D28" s="51" t="s">
        <v>15</v>
      </c>
      <c r="E28" s="4"/>
      <c r="F28" s="16">
        <v>1</v>
      </c>
      <c r="G28" s="51"/>
      <c r="H28" s="16">
        <v>0</v>
      </c>
      <c r="I28" s="51"/>
      <c r="J28" s="17">
        <v>1</v>
      </c>
      <c r="K28" s="4"/>
      <c r="L28" s="4"/>
      <c r="M28" s="17">
        <f>SUM(IF(AND(F28=Uitslagen!F23,H28=Uitslagen!H23),10,0),IF(J28=Uitslagen!J23,5,0))</f>
        <v>5</v>
      </c>
    </row>
    <row r="29" spans="1:13" ht="3" customHeight="1" x14ac:dyDescent="0.25">
      <c r="A29" s="51"/>
      <c r="B29" s="51"/>
      <c r="C29" s="51" t="s">
        <v>11</v>
      </c>
      <c r="D29" s="51"/>
      <c r="E29" s="4"/>
      <c r="F29" s="51"/>
      <c r="G29" s="51"/>
      <c r="H29" s="51"/>
      <c r="I29" s="51"/>
      <c r="J29" s="17"/>
      <c r="K29" s="4"/>
      <c r="L29" s="4"/>
      <c r="M29" s="17"/>
    </row>
    <row r="30" spans="1:13" ht="12.75" customHeight="1" x14ac:dyDescent="0.25">
      <c r="A30" s="55">
        <v>42344</v>
      </c>
      <c r="B30" s="51" t="s">
        <v>56</v>
      </c>
      <c r="C30" s="51" t="s">
        <v>11</v>
      </c>
      <c r="D30" s="51" t="s">
        <v>47</v>
      </c>
      <c r="E30" s="4"/>
      <c r="F30" s="16">
        <v>1</v>
      </c>
      <c r="G30" s="51"/>
      <c r="H30" s="16">
        <v>4</v>
      </c>
      <c r="I30" s="51"/>
      <c r="J30" s="17">
        <v>2</v>
      </c>
      <c r="K30" s="4"/>
      <c r="L30" s="4"/>
      <c r="M30" s="17">
        <f>SUM(IF(AND(F30=Uitslagen!F25,H30=Uitslagen!H25),10,0),IF(J30=Uitslagen!J25,5,0))</f>
        <v>5</v>
      </c>
    </row>
    <row r="31" spans="1:13" ht="3" customHeight="1" x14ac:dyDescent="0.25">
      <c r="A31" s="51"/>
      <c r="B31" s="51"/>
      <c r="C31" s="51" t="s">
        <v>11</v>
      </c>
      <c r="D31" s="51"/>
      <c r="E31" s="4"/>
      <c r="F31" s="51"/>
      <c r="G31" s="51"/>
      <c r="H31" s="51"/>
      <c r="I31" s="51"/>
      <c r="J31" s="17"/>
      <c r="K31" s="4"/>
      <c r="L31" s="4"/>
      <c r="M31" s="17"/>
    </row>
    <row r="32" spans="1:13" ht="12.75" customHeight="1" x14ac:dyDescent="0.25">
      <c r="A32" s="55">
        <v>42351</v>
      </c>
      <c r="B32" s="51" t="s">
        <v>47</v>
      </c>
      <c r="C32" s="51" t="s">
        <v>11</v>
      </c>
      <c r="D32" s="51" t="s">
        <v>16</v>
      </c>
      <c r="E32" s="4"/>
      <c r="F32" s="16">
        <v>5</v>
      </c>
      <c r="G32" s="51"/>
      <c r="H32" s="16">
        <v>0</v>
      </c>
      <c r="I32" s="51"/>
      <c r="J32" s="17">
        <v>1</v>
      </c>
      <c r="K32" s="4"/>
      <c r="L32" s="4"/>
      <c r="M32" s="17">
        <f>SUM(IF(AND(F32=Uitslagen!F27,H32=Uitslagen!H27),10,0),IF(J32=Uitslagen!J27,5,0))</f>
        <v>5</v>
      </c>
    </row>
    <row r="33" spans="1:13" ht="3" customHeight="1" x14ac:dyDescent="0.25">
      <c r="A33" s="51"/>
      <c r="B33" s="51"/>
      <c r="C33" s="51" t="s">
        <v>11</v>
      </c>
      <c r="D33" s="51"/>
      <c r="E33" s="4"/>
      <c r="F33" s="51"/>
      <c r="G33" s="51"/>
      <c r="H33" s="51"/>
      <c r="I33" s="51"/>
      <c r="J33" s="17"/>
      <c r="K33" s="4"/>
      <c r="L33" s="4"/>
      <c r="M33" s="17"/>
    </row>
    <row r="34" spans="1:13" ht="12.75" customHeight="1" x14ac:dyDescent="0.25">
      <c r="A34" s="55">
        <v>42393</v>
      </c>
      <c r="B34" s="51" t="s">
        <v>48</v>
      </c>
      <c r="C34" s="51" t="s">
        <v>11</v>
      </c>
      <c r="D34" s="51" t="s">
        <v>47</v>
      </c>
      <c r="E34" s="4"/>
      <c r="F34" s="16">
        <v>0</v>
      </c>
      <c r="G34" s="51"/>
      <c r="H34" s="16">
        <v>2</v>
      </c>
      <c r="I34" s="51"/>
      <c r="J34" s="17">
        <v>2</v>
      </c>
      <c r="K34" s="4"/>
      <c r="L34" s="4"/>
      <c r="M34" s="17">
        <f>SUM(IF(AND(F34=Uitslagen!F29,H34=Uitslagen!H29),10,0),IF(J34=Uitslagen!J29,5,0))</f>
        <v>5</v>
      </c>
    </row>
    <row r="35" spans="1:13" ht="3" customHeight="1" x14ac:dyDescent="0.25">
      <c r="A35" s="51"/>
      <c r="B35" s="51"/>
      <c r="C35" s="51" t="s">
        <v>11</v>
      </c>
      <c r="D35" s="51"/>
      <c r="E35" s="4"/>
      <c r="F35" s="51"/>
      <c r="G35" s="51"/>
      <c r="H35" s="51"/>
      <c r="I35" s="51"/>
      <c r="J35" s="17"/>
      <c r="K35" s="4"/>
      <c r="L35" s="4"/>
      <c r="M35" s="17"/>
    </row>
    <row r="36" spans="1:13" ht="12.75" customHeight="1" x14ac:dyDescent="0.25">
      <c r="A36" s="55">
        <v>42400</v>
      </c>
      <c r="B36" s="51" t="s">
        <v>47</v>
      </c>
      <c r="C36" s="51" t="s">
        <v>11</v>
      </c>
      <c r="D36" s="51" t="s">
        <v>49</v>
      </c>
      <c r="E36" s="4"/>
      <c r="F36" s="16">
        <v>2</v>
      </c>
      <c r="G36" s="51"/>
      <c r="H36" s="16">
        <v>0</v>
      </c>
      <c r="I36" s="51"/>
      <c r="J36" s="17">
        <v>1</v>
      </c>
      <c r="K36" s="4"/>
      <c r="L36" s="4"/>
      <c r="M36" s="17">
        <f>SUM(IF(AND(F36=Uitslagen!F31,H36=Uitslagen!H31),10,0),IF(J36=Uitslagen!J31,5,0))</f>
        <v>0</v>
      </c>
    </row>
    <row r="37" spans="1:13" ht="3" customHeight="1" x14ac:dyDescent="0.25">
      <c r="A37" s="51"/>
      <c r="B37" s="51"/>
      <c r="C37" s="51" t="s">
        <v>11</v>
      </c>
      <c r="D37" s="51"/>
      <c r="E37" s="4"/>
      <c r="F37" s="51"/>
      <c r="G37" s="51"/>
      <c r="H37" s="51"/>
      <c r="I37" s="51"/>
      <c r="J37" s="17"/>
      <c r="K37" s="4"/>
      <c r="L37" s="4"/>
      <c r="M37" s="17"/>
    </row>
    <row r="38" spans="1:13" ht="12.75" customHeight="1" x14ac:dyDescent="0.25">
      <c r="A38" s="55">
        <v>42414</v>
      </c>
      <c r="B38" s="51" t="s">
        <v>17</v>
      </c>
      <c r="C38" s="51" t="s">
        <v>11</v>
      </c>
      <c r="D38" s="51" t="s">
        <v>47</v>
      </c>
      <c r="E38" s="4"/>
      <c r="F38" s="16">
        <v>2</v>
      </c>
      <c r="G38" s="51"/>
      <c r="H38" s="16">
        <v>0</v>
      </c>
      <c r="I38" s="51"/>
      <c r="J38" s="17">
        <v>1</v>
      </c>
      <c r="K38" s="4"/>
      <c r="L38" s="4"/>
      <c r="M38" s="17">
        <f>SUM(IF(AND(F38=Uitslagen!F33,H38=Uitslagen!H33),10,0),IF(J38=Uitslagen!J33,5,0))</f>
        <v>0</v>
      </c>
    </row>
    <row r="39" spans="1:13" ht="3" customHeight="1" x14ac:dyDescent="0.25">
      <c r="A39" s="51"/>
      <c r="B39" s="51"/>
      <c r="C39" s="51" t="s">
        <v>11</v>
      </c>
      <c r="D39" s="51"/>
      <c r="E39" s="4"/>
      <c r="F39" s="51"/>
      <c r="G39" s="51"/>
      <c r="H39" s="51"/>
      <c r="I39" s="51"/>
      <c r="J39" s="17"/>
      <c r="K39" s="4"/>
      <c r="L39" s="4"/>
      <c r="M39" s="17"/>
    </row>
    <row r="40" spans="1:13" ht="12.75" customHeight="1" x14ac:dyDescent="0.25">
      <c r="A40" s="55">
        <v>42421</v>
      </c>
      <c r="B40" s="51" t="s">
        <v>47</v>
      </c>
      <c r="C40" s="51" t="s">
        <v>11</v>
      </c>
      <c r="D40" s="51" t="s">
        <v>50</v>
      </c>
      <c r="E40" s="4"/>
      <c r="F40" s="16">
        <v>2</v>
      </c>
      <c r="G40" s="51"/>
      <c r="H40" s="16">
        <v>1</v>
      </c>
      <c r="I40" s="51"/>
      <c r="J40" s="17">
        <v>1</v>
      </c>
      <c r="K40" s="4"/>
      <c r="L40" s="4"/>
      <c r="M40" s="17">
        <f>SUM(IF(AND(F40=Uitslagen!F35,H40=Uitslagen!H35),10,0),IF(J40=Uitslagen!J35,5,0))</f>
        <v>0</v>
      </c>
    </row>
    <row r="41" spans="1:13" ht="3" customHeight="1" x14ac:dyDescent="0.25">
      <c r="A41" s="51"/>
      <c r="B41" s="51"/>
      <c r="C41" s="51" t="s">
        <v>11</v>
      </c>
      <c r="D41" s="51"/>
      <c r="E41" s="4"/>
      <c r="F41" s="51"/>
      <c r="G41" s="51"/>
      <c r="H41" s="51"/>
      <c r="I41" s="51"/>
      <c r="J41" s="17"/>
      <c r="K41" s="4"/>
      <c r="L41" s="4"/>
      <c r="M41" s="17"/>
    </row>
    <row r="42" spans="1:13" ht="12.75" customHeight="1" x14ac:dyDescent="0.25">
      <c r="A42" s="55">
        <v>42435</v>
      </c>
      <c r="B42" s="51" t="s">
        <v>52</v>
      </c>
      <c r="C42" s="51" t="s">
        <v>11</v>
      </c>
      <c r="D42" s="51" t="s">
        <v>47</v>
      </c>
      <c r="E42" s="4"/>
      <c r="F42" s="16">
        <v>0</v>
      </c>
      <c r="G42" s="51"/>
      <c r="H42" s="16">
        <v>1</v>
      </c>
      <c r="I42" s="51"/>
      <c r="J42" s="17">
        <v>2</v>
      </c>
      <c r="K42" s="4"/>
      <c r="L42" s="4"/>
      <c r="M42" s="17">
        <f>SUM(IF(AND(F42=Uitslagen!F37,H42=Uitslagen!H37),10,0),IF(J42=Uitslagen!J37,5,0))</f>
        <v>5</v>
      </c>
    </row>
    <row r="43" spans="1:13" ht="3" customHeight="1" x14ac:dyDescent="0.25">
      <c r="A43" s="51"/>
      <c r="B43" s="51"/>
      <c r="C43" s="51" t="s">
        <v>11</v>
      </c>
      <c r="D43" s="51"/>
      <c r="E43" s="4"/>
      <c r="F43" s="51"/>
      <c r="G43" s="51"/>
      <c r="H43" s="51"/>
      <c r="I43" s="51"/>
      <c r="J43" s="17"/>
      <c r="K43" s="4"/>
      <c r="L43" s="4"/>
      <c r="M43" s="17"/>
    </row>
    <row r="44" spans="1:13" ht="12.75" customHeight="1" x14ac:dyDescent="0.25">
      <c r="A44" s="55">
        <v>42442</v>
      </c>
      <c r="B44" s="51" t="s">
        <v>53</v>
      </c>
      <c r="C44" s="51" t="s">
        <v>11</v>
      </c>
      <c r="D44" s="51" t="s">
        <v>47</v>
      </c>
      <c r="E44" s="4"/>
      <c r="F44" s="16">
        <v>2</v>
      </c>
      <c r="G44" s="51"/>
      <c r="H44" s="16">
        <v>0</v>
      </c>
      <c r="I44" s="51"/>
      <c r="J44" s="17">
        <v>1</v>
      </c>
      <c r="K44" s="4"/>
      <c r="L44" s="4"/>
      <c r="M44" s="17">
        <f>SUM(IF(AND(F44=Uitslagen!F39,H44=Uitslagen!H39),10,0),IF(J44=Uitslagen!J39,5,0))</f>
        <v>0</v>
      </c>
    </row>
    <row r="45" spans="1:13" ht="3" customHeight="1" x14ac:dyDescent="0.25">
      <c r="A45" s="51"/>
      <c r="B45" s="51"/>
      <c r="C45" s="51" t="s">
        <v>11</v>
      </c>
      <c r="D45" s="51"/>
      <c r="E45" s="4"/>
      <c r="F45" s="51"/>
      <c r="G45" s="51"/>
      <c r="H45" s="51"/>
      <c r="I45" s="51"/>
      <c r="J45" s="17"/>
      <c r="K45" s="4"/>
      <c r="L45" s="4"/>
      <c r="M45" s="17"/>
    </row>
    <row r="46" spans="1:13" ht="12.75" customHeight="1" x14ac:dyDescent="0.25">
      <c r="A46" s="55">
        <v>42449</v>
      </c>
      <c r="B46" s="51" t="s">
        <v>47</v>
      </c>
      <c r="C46" s="51" t="s">
        <v>11</v>
      </c>
      <c r="D46" s="51" t="s">
        <v>54</v>
      </c>
      <c r="E46" s="4"/>
      <c r="F46" s="16">
        <v>1</v>
      </c>
      <c r="G46" s="51"/>
      <c r="H46" s="16">
        <v>0</v>
      </c>
      <c r="I46" s="51"/>
      <c r="J46" s="17">
        <v>1</v>
      </c>
      <c r="K46" s="4"/>
      <c r="L46" s="4"/>
      <c r="M46" s="17">
        <f>SUM(IF(AND(F46=Uitslagen!F41,H46=Uitslagen!H41),10,0),IF(J46=Uitslagen!J41,5,0))</f>
        <v>0</v>
      </c>
    </row>
    <row r="47" spans="1:13" ht="3" customHeight="1" x14ac:dyDescent="0.25">
      <c r="A47" s="51"/>
      <c r="B47" s="51"/>
      <c r="C47" s="51" t="s">
        <v>11</v>
      </c>
      <c r="D47" s="51"/>
      <c r="E47" s="4"/>
      <c r="F47" s="51"/>
      <c r="G47" s="51"/>
      <c r="H47" s="51"/>
      <c r="I47" s="51"/>
      <c r="J47" s="17"/>
      <c r="K47" s="4"/>
      <c r="L47" s="4"/>
      <c r="M47" s="17"/>
    </row>
    <row r="48" spans="1:13" ht="12.75" customHeight="1" x14ac:dyDescent="0.25">
      <c r="A48" s="55">
        <v>42463</v>
      </c>
      <c r="B48" s="51" t="s">
        <v>55</v>
      </c>
      <c r="C48" s="51" t="s">
        <v>11</v>
      </c>
      <c r="D48" s="51" t="s">
        <v>47</v>
      </c>
      <c r="E48" s="4"/>
      <c r="F48" s="16">
        <v>0</v>
      </c>
      <c r="G48" s="51"/>
      <c r="H48" s="16">
        <v>0</v>
      </c>
      <c r="I48" s="51"/>
      <c r="J48" s="17">
        <v>3</v>
      </c>
      <c r="K48" s="4"/>
      <c r="L48" s="4"/>
      <c r="M48" s="17">
        <v>0</v>
      </c>
    </row>
    <row r="49" spans="1:13" ht="3" customHeight="1" x14ac:dyDescent="0.25">
      <c r="A49" s="51"/>
      <c r="B49" s="51"/>
      <c r="C49" s="51" t="s">
        <v>11</v>
      </c>
      <c r="D49" s="51"/>
      <c r="E49" s="4"/>
      <c r="F49" s="51"/>
      <c r="G49" s="51"/>
      <c r="H49" s="51"/>
      <c r="I49" s="51"/>
      <c r="J49" s="17"/>
      <c r="K49" s="4"/>
      <c r="L49" s="4"/>
      <c r="M49" s="17"/>
    </row>
    <row r="50" spans="1:13" ht="12.75" customHeight="1" x14ac:dyDescent="0.25">
      <c r="A50" s="55">
        <v>42470</v>
      </c>
      <c r="B50" s="51" t="s">
        <v>47</v>
      </c>
      <c r="C50" s="51" t="s">
        <v>11</v>
      </c>
      <c r="D50" s="51" t="s">
        <v>14</v>
      </c>
      <c r="E50" s="4"/>
      <c r="F50" s="16">
        <v>1</v>
      </c>
      <c r="G50" s="51"/>
      <c r="H50" s="16">
        <v>1</v>
      </c>
      <c r="I50" s="51"/>
      <c r="J50" s="17">
        <v>3</v>
      </c>
      <c r="K50" s="4"/>
      <c r="L50" s="4"/>
      <c r="M50" s="17">
        <f>SUM(IF(AND(F50=Uitslagen!F45,H50=Uitslagen!H45),10,0),IF(J50=Uitslagen!J45,5,0))</f>
        <v>0</v>
      </c>
    </row>
    <row r="51" spans="1:13" s="13" customFormat="1" ht="3" customHeight="1" x14ac:dyDescent="0.25">
      <c r="A51" s="51"/>
      <c r="B51" s="51"/>
      <c r="C51" s="51" t="s">
        <v>11</v>
      </c>
      <c r="D51" s="51"/>
      <c r="E51" s="4"/>
      <c r="F51" s="51"/>
      <c r="G51" s="51"/>
      <c r="H51" s="51"/>
      <c r="I51" s="51"/>
      <c r="J51" s="4"/>
      <c r="K51" s="4"/>
      <c r="L51" s="4"/>
      <c r="M51" s="17"/>
    </row>
    <row r="52" spans="1:13" ht="12.75" customHeight="1" x14ac:dyDescent="0.25">
      <c r="A52" s="55">
        <v>42484</v>
      </c>
      <c r="B52" s="51" t="s">
        <v>16</v>
      </c>
      <c r="C52" s="51" t="s">
        <v>11</v>
      </c>
      <c r="D52" s="51" t="s">
        <v>47</v>
      </c>
      <c r="E52" s="4"/>
      <c r="F52" s="16">
        <v>0</v>
      </c>
      <c r="G52" s="51"/>
      <c r="H52" s="16">
        <v>2</v>
      </c>
      <c r="I52" s="51"/>
      <c r="J52" s="17">
        <v>2</v>
      </c>
      <c r="K52" s="4"/>
      <c r="L52" s="4"/>
      <c r="M52" s="17">
        <f>SUM(IF(AND(F52=Uitslagen!F47,H52=Uitslagen!H47),10,0),IF(J52=Uitslagen!J47,5,0))</f>
        <v>0</v>
      </c>
    </row>
    <row r="53" spans="1:13" ht="3" customHeight="1" x14ac:dyDescent="0.25">
      <c r="A53" s="51"/>
      <c r="B53" s="51"/>
      <c r="C53" s="51" t="s">
        <v>11</v>
      </c>
      <c r="D53" s="51"/>
      <c r="E53" s="4"/>
      <c r="F53" s="51"/>
      <c r="G53" s="51"/>
      <c r="H53" s="51"/>
      <c r="I53" s="51"/>
      <c r="J53" s="17"/>
      <c r="K53" s="4"/>
      <c r="L53" s="4"/>
      <c r="M53" s="17"/>
    </row>
    <row r="54" spans="1:13" ht="12.75" customHeight="1" x14ac:dyDescent="0.25">
      <c r="A54" s="55">
        <v>42491</v>
      </c>
      <c r="B54" s="51" t="s">
        <v>47</v>
      </c>
      <c r="C54" s="51" t="s">
        <v>11</v>
      </c>
      <c r="D54" s="51" t="s">
        <v>46</v>
      </c>
      <c r="E54" s="4"/>
      <c r="F54" s="16">
        <v>2</v>
      </c>
      <c r="G54" s="51"/>
      <c r="H54" s="16">
        <v>0</v>
      </c>
      <c r="I54" s="51"/>
      <c r="J54" s="17">
        <v>1</v>
      </c>
      <c r="K54" s="4"/>
      <c r="L54" s="4"/>
      <c r="M54" s="17">
        <f>SUM(IF(AND(F54=Uitslagen!F49,H54=Uitslagen!H49),10,0),IF(J54=Uitslagen!J49,5,0))</f>
        <v>0</v>
      </c>
    </row>
    <row r="55" spans="1:13" ht="3" customHeight="1" x14ac:dyDescent="0.25">
      <c r="A55" s="51"/>
      <c r="B55" s="51"/>
      <c r="C55" s="51" t="s">
        <v>11</v>
      </c>
      <c r="D55" s="51" t="s">
        <v>56</v>
      </c>
      <c r="E55" s="4"/>
      <c r="F55" s="51"/>
      <c r="G55" s="51"/>
      <c r="H55" s="51"/>
      <c r="I55" s="51"/>
      <c r="J55" s="17"/>
      <c r="K55" s="4"/>
      <c r="L55" s="4"/>
      <c r="M55" s="17"/>
    </row>
    <row r="56" spans="1:13" ht="12.75" customHeight="1" x14ac:dyDescent="0.25">
      <c r="A56" s="55">
        <v>42498</v>
      </c>
      <c r="B56" s="51" t="s">
        <v>47</v>
      </c>
      <c r="C56" s="51" t="s">
        <v>11</v>
      </c>
      <c r="D56" s="51" t="s">
        <v>56</v>
      </c>
      <c r="E56" s="4"/>
      <c r="F56" s="16">
        <v>4</v>
      </c>
      <c r="G56" s="51"/>
      <c r="H56" s="16">
        <v>0</v>
      </c>
      <c r="I56" s="51"/>
      <c r="J56" s="17">
        <v>1</v>
      </c>
      <c r="K56" s="4"/>
      <c r="L56" s="4"/>
      <c r="M56" s="17">
        <f>SUM(IF(AND(F56=Uitslagen!F51,H56=Uitslagen!H51),10,0),IF(J56=Uitslagen!J51,5,0))</f>
        <v>0</v>
      </c>
    </row>
    <row r="57" spans="1:13" ht="3" customHeight="1" x14ac:dyDescent="0.25">
      <c r="A57" s="51"/>
      <c r="B57" s="51"/>
      <c r="C57" s="51" t="s">
        <v>11</v>
      </c>
      <c r="D57" s="51"/>
      <c r="E57" s="4"/>
      <c r="F57" s="51"/>
      <c r="G57" s="51"/>
      <c r="H57" s="51"/>
      <c r="I57" s="51"/>
      <c r="J57" s="17"/>
      <c r="K57" s="4"/>
      <c r="L57" s="4"/>
      <c r="M57" s="17"/>
    </row>
    <row r="58" spans="1:13" ht="12.75" customHeight="1" x14ac:dyDescent="0.25">
      <c r="A58" s="55">
        <v>42506</v>
      </c>
      <c r="B58" s="51" t="s">
        <v>15</v>
      </c>
      <c r="C58" s="51" t="s">
        <v>11</v>
      </c>
      <c r="D58" s="51" t="s">
        <v>47</v>
      </c>
      <c r="E58" s="4"/>
      <c r="F58" s="16">
        <v>0</v>
      </c>
      <c r="G58" s="51"/>
      <c r="H58" s="16">
        <v>0</v>
      </c>
      <c r="I58" s="51"/>
      <c r="J58" s="17">
        <v>3</v>
      </c>
      <c r="K58" s="4"/>
      <c r="L58" s="4"/>
      <c r="M58" s="17">
        <v>0</v>
      </c>
    </row>
    <row r="59" spans="1:13" s="13" customFormat="1" ht="12.75" customHeight="1" x14ac:dyDescent="0.3">
      <c r="A59" s="55"/>
      <c r="B59" s="47"/>
      <c r="C59" s="51"/>
      <c r="D59" s="47"/>
      <c r="E59" s="4"/>
      <c r="F59" s="53"/>
      <c r="G59" s="53"/>
      <c r="H59" s="53"/>
      <c r="I59" s="53"/>
      <c r="J59" s="53"/>
      <c r="K59" s="47"/>
      <c r="L59" s="47"/>
      <c r="M59" s="21">
        <f>SUM(M8:M50)</f>
        <v>60</v>
      </c>
    </row>
    <row r="60" spans="1:13" s="13" customFormat="1" ht="3" customHeight="1" x14ac:dyDescent="0.25">
      <c r="A60" s="55"/>
      <c r="B60" s="47"/>
      <c r="C60" s="51"/>
      <c r="D60" s="47"/>
      <c r="E60" s="4"/>
      <c r="F60" s="51"/>
      <c r="G60" s="51"/>
      <c r="H60" s="51"/>
      <c r="I60" s="51"/>
      <c r="J60" s="4"/>
      <c r="K60" s="4"/>
      <c r="L60" s="4"/>
      <c r="M60" s="51"/>
    </row>
    <row r="61" spans="1:13" ht="12.75" customHeight="1" x14ac:dyDescent="0.25">
      <c r="A61" s="52" t="s">
        <v>40</v>
      </c>
      <c r="B61" s="52"/>
      <c r="C61" s="52"/>
      <c r="D61" s="52"/>
      <c r="E61" s="52"/>
      <c r="F61" s="52"/>
      <c r="G61" s="51"/>
      <c r="H61" s="48" t="s">
        <v>17</v>
      </c>
      <c r="I61" s="49"/>
      <c r="J61" s="49"/>
      <c r="K61" s="50"/>
      <c r="L61" s="47"/>
      <c r="M61" s="17">
        <f>IF(H61=Uitslagen!H55,25,0)</f>
        <v>0</v>
      </c>
    </row>
    <row r="62" spans="1:13" ht="3" customHeight="1" x14ac:dyDescent="0.25">
      <c r="A62" s="52"/>
      <c r="B62" s="52"/>
      <c r="C62" s="52"/>
      <c r="D62" s="52"/>
      <c r="E62" s="52"/>
      <c r="F62" s="52"/>
      <c r="G62" s="51"/>
      <c r="H62" s="4"/>
      <c r="I62" s="4"/>
      <c r="J62" s="4"/>
      <c r="K62" s="4"/>
      <c r="L62" s="4"/>
      <c r="M62" s="17"/>
    </row>
    <row r="63" spans="1:13" ht="12.75" customHeight="1" x14ac:dyDescent="0.25">
      <c r="A63" s="52" t="s">
        <v>37</v>
      </c>
      <c r="B63" s="52"/>
      <c r="C63" s="52"/>
      <c r="D63" s="52"/>
      <c r="E63" s="52"/>
      <c r="F63" s="52"/>
      <c r="G63" s="51"/>
      <c r="H63" s="48" t="s">
        <v>47</v>
      </c>
      <c r="I63" s="49"/>
      <c r="J63" s="49"/>
      <c r="K63" s="50"/>
      <c r="L63" s="4"/>
      <c r="M63" s="17">
        <f>IF(H63=Uitslagen!H57,15,0)</f>
        <v>0</v>
      </c>
    </row>
    <row r="64" spans="1:13" ht="3" customHeight="1" x14ac:dyDescent="0.25">
      <c r="A64" s="52"/>
      <c r="B64" s="52"/>
      <c r="C64" s="52"/>
      <c r="D64" s="52"/>
      <c r="E64" s="52"/>
      <c r="F64" s="52"/>
      <c r="G64" s="51"/>
      <c r="H64" s="4"/>
      <c r="I64" s="4"/>
      <c r="J64" s="4"/>
      <c r="K64" s="4"/>
      <c r="L64" s="4"/>
      <c r="M64" s="17"/>
    </row>
    <row r="65" spans="1:13" ht="12" customHeight="1" x14ac:dyDescent="0.25">
      <c r="A65" s="52" t="s">
        <v>38</v>
      </c>
      <c r="B65" s="52"/>
      <c r="C65" s="52"/>
      <c r="D65" s="52"/>
      <c r="E65" s="52"/>
      <c r="F65" s="52"/>
      <c r="G65" s="51"/>
      <c r="H65" s="29" t="s">
        <v>17</v>
      </c>
      <c r="I65" s="30"/>
      <c r="J65" s="30"/>
      <c r="K65" s="31"/>
      <c r="L65" s="4"/>
      <c r="M65" s="17">
        <f>IF(H65=Uitslagen!H59,15,0)</f>
        <v>0</v>
      </c>
    </row>
    <row r="66" spans="1:13" ht="3" customHeight="1" x14ac:dyDescent="0.25">
      <c r="A66" s="52"/>
      <c r="B66" s="52"/>
      <c r="C66" s="52"/>
      <c r="D66" s="52"/>
      <c r="E66" s="52"/>
      <c r="F66" s="52"/>
      <c r="G66" s="51"/>
      <c r="H66" s="4"/>
      <c r="I66" s="4"/>
      <c r="J66" s="4"/>
      <c r="K66" s="4"/>
      <c r="L66" s="4"/>
      <c r="M66" s="17"/>
    </row>
    <row r="67" spans="1:13" ht="13.5" customHeight="1" x14ac:dyDescent="0.25">
      <c r="A67" s="52" t="s">
        <v>39</v>
      </c>
      <c r="B67" s="52"/>
      <c r="C67" s="52"/>
      <c r="D67" s="52"/>
      <c r="E67" s="52"/>
      <c r="F67" s="52"/>
      <c r="G67" s="51"/>
      <c r="H67" s="29" t="s">
        <v>53</v>
      </c>
      <c r="I67" s="30"/>
      <c r="J67" s="30"/>
      <c r="K67" s="31"/>
      <c r="L67" s="4"/>
      <c r="M67" s="17">
        <f>IF(H67=Uitslagen!H61,15,0)</f>
        <v>0</v>
      </c>
    </row>
    <row r="68" spans="1:13" ht="3" customHeight="1" x14ac:dyDescent="0.25">
      <c r="A68" s="52"/>
      <c r="B68" s="52"/>
      <c r="C68" s="52"/>
      <c r="D68" s="52"/>
      <c r="E68" s="52"/>
      <c r="F68" s="52"/>
      <c r="G68" s="51"/>
      <c r="H68" s="4"/>
      <c r="I68" s="4"/>
      <c r="J68" s="4"/>
      <c r="K68" s="4"/>
      <c r="L68" s="4"/>
      <c r="M68" s="17"/>
    </row>
    <row r="69" spans="1:13" ht="12.75" customHeight="1" x14ac:dyDescent="0.25">
      <c r="A69" s="52" t="s">
        <v>41</v>
      </c>
      <c r="B69" s="52"/>
      <c r="C69" s="52"/>
      <c r="D69" s="52"/>
      <c r="E69" s="52"/>
      <c r="F69" s="52"/>
      <c r="G69" s="51"/>
      <c r="H69" s="32" t="s">
        <v>186</v>
      </c>
      <c r="I69" s="33"/>
      <c r="J69" s="33"/>
      <c r="K69" s="34"/>
      <c r="L69" s="4"/>
      <c r="M69" s="17">
        <f>IF(H69=Uitslagen!H63,25,0)</f>
        <v>0</v>
      </c>
    </row>
    <row r="70" spans="1:13" ht="3" customHeight="1" x14ac:dyDescent="0.25">
      <c r="A70" s="52"/>
      <c r="B70" s="52"/>
      <c r="C70" s="52"/>
      <c r="D70" s="52"/>
      <c r="E70" s="52"/>
      <c r="F70" s="52"/>
      <c r="G70" s="51"/>
      <c r="H70" s="4"/>
      <c r="I70" s="4"/>
      <c r="J70" s="4"/>
      <c r="K70" s="4"/>
      <c r="L70" s="4"/>
      <c r="M70" s="17"/>
    </row>
    <row r="71" spans="1:13" ht="12.75" customHeight="1" x14ac:dyDescent="0.25">
      <c r="A71" s="13" t="s">
        <v>44</v>
      </c>
      <c r="G71" s="51"/>
      <c r="H71" s="48"/>
      <c r="I71" s="49"/>
      <c r="J71" s="49"/>
      <c r="K71" s="50"/>
      <c r="L71" s="4"/>
      <c r="M71" s="17">
        <f>IF(H71=Uitslagen!H65,25,IF(H71=Uitslagen!H67,25,0))</f>
        <v>0</v>
      </c>
    </row>
    <row r="72" spans="1:13" ht="3" customHeight="1" x14ac:dyDescent="0.25">
      <c r="A72" s="52"/>
      <c r="B72" s="52"/>
      <c r="C72" s="52"/>
      <c r="D72" s="52"/>
      <c r="E72" s="52"/>
      <c r="F72" s="52"/>
      <c r="G72" s="51"/>
      <c r="H72" s="4"/>
      <c r="I72" s="4"/>
      <c r="J72" s="4"/>
      <c r="K72" s="4"/>
      <c r="L72" s="4"/>
      <c r="M72" s="17"/>
    </row>
    <row r="73" spans="1:13" ht="12.75" customHeight="1" x14ac:dyDescent="0.25">
      <c r="A73" s="13" t="s">
        <v>45</v>
      </c>
      <c r="G73" s="51"/>
      <c r="H73" s="48"/>
      <c r="I73" s="49"/>
      <c r="J73" s="49"/>
      <c r="K73" s="50"/>
      <c r="L73" s="4"/>
      <c r="M73" s="17">
        <f>IF(H73=Uitslagen!H67,25,IF(H73=Uitslagen!H69,25,0))</f>
        <v>0</v>
      </c>
    </row>
    <row r="74" spans="1:13" ht="3" customHeight="1" x14ac:dyDescent="0.25">
      <c r="A74" s="52"/>
      <c r="B74" s="52"/>
      <c r="C74" s="52"/>
      <c r="D74" s="52"/>
      <c r="E74" s="52"/>
      <c r="F74" s="52"/>
      <c r="G74" s="51"/>
      <c r="H74" s="4"/>
      <c r="I74" s="4"/>
      <c r="J74" s="4"/>
      <c r="K74" s="4"/>
      <c r="L74" s="4"/>
      <c r="M74" s="17"/>
    </row>
    <row r="75" spans="1:13" ht="12.75" customHeight="1" x14ac:dyDescent="0.25">
      <c r="A75" s="52" t="s">
        <v>42</v>
      </c>
      <c r="B75" s="52"/>
      <c r="C75" s="52"/>
      <c r="D75" s="52"/>
      <c r="E75" s="52"/>
      <c r="F75" s="52"/>
      <c r="G75" s="51"/>
      <c r="H75" s="48"/>
      <c r="I75" s="49" t="s">
        <v>61</v>
      </c>
      <c r="J75" s="49"/>
      <c r="K75" s="50"/>
      <c r="L75" s="4"/>
      <c r="M75" s="17">
        <f>IF(H75=Uitslagen!H69,25,0)</f>
        <v>0</v>
      </c>
    </row>
    <row r="76" spans="1:13" s="13" customFormat="1" ht="3" customHeight="1" x14ac:dyDescent="0.25">
      <c r="A76" s="52"/>
      <c r="B76" s="47"/>
      <c r="C76" s="51"/>
      <c r="D76" s="47"/>
      <c r="E76" s="4"/>
      <c r="F76" s="51"/>
      <c r="G76" s="51"/>
      <c r="H76" s="51"/>
      <c r="I76" s="51"/>
      <c r="J76" s="4"/>
      <c r="K76" s="4"/>
      <c r="L76" s="4"/>
      <c r="M76" s="51"/>
    </row>
    <row r="77" spans="1:13" s="13" customFormat="1" ht="12.75" customHeight="1" x14ac:dyDescent="0.3">
      <c r="A77" s="52"/>
      <c r="B77" s="47"/>
      <c r="C77" s="51"/>
      <c r="D77" s="47"/>
      <c r="E77" s="4"/>
      <c r="F77" s="53" t="s">
        <v>33</v>
      </c>
      <c r="G77" s="53"/>
      <c r="H77" s="53"/>
      <c r="I77" s="53"/>
      <c r="J77" s="53"/>
      <c r="K77" s="10"/>
      <c r="L77" s="10"/>
      <c r="M77" s="21">
        <f>SUM(M61:M75)</f>
        <v>0</v>
      </c>
    </row>
    <row r="78" spans="1:13" s="13" customFormat="1" ht="3" customHeight="1" x14ac:dyDescent="0.25">
      <c r="A78" s="52"/>
      <c r="B78" s="47"/>
      <c r="C78" s="51"/>
      <c r="D78" s="47"/>
      <c r="E78" s="4"/>
      <c r="F78" s="51"/>
      <c r="G78" s="51"/>
      <c r="H78" s="51"/>
      <c r="I78" s="51"/>
      <c r="J78" s="4"/>
      <c r="K78" s="4"/>
      <c r="L78" s="4"/>
      <c r="M78" s="51"/>
    </row>
    <row r="79" spans="1:13" ht="12.75" customHeight="1" x14ac:dyDescent="0.25">
      <c r="L79" s="4"/>
      <c r="M79" s="51"/>
    </row>
    <row r="80" spans="1:13" ht="12.75" customHeight="1" x14ac:dyDescent="0.3">
      <c r="F80" s="54" t="s">
        <v>36</v>
      </c>
      <c r="G80" s="54"/>
      <c r="H80" s="54"/>
      <c r="I80" s="54"/>
      <c r="J80" s="54"/>
      <c r="K80" s="28"/>
      <c r="L80" s="10"/>
      <c r="M80" s="21">
        <f>M59+M77</f>
        <v>60</v>
      </c>
    </row>
    <row r="81" spans="12:13" ht="12.75" customHeight="1" x14ac:dyDescent="0.25">
      <c r="L81" s="4"/>
      <c r="M81" s="51"/>
    </row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133</vt:i4>
      </vt:variant>
    </vt:vector>
  </HeadingPairs>
  <TitlesOfParts>
    <vt:vector size="133" baseType="lpstr">
      <vt:lpstr>Stand</vt:lpstr>
      <vt:lpstr>Deelnemers</vt:lpstr>
      <vt:lpstr>Uitslagen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  <vt:lpstr>112</vt:lpstr>
      <vt:lpstr>113</vt:lpstr>
      <vt:lpstr>114</vt:lpstr>
      <vt:lpstr>115</vt:lpstr>
      <vt:lpstr>116</vt:lpstr>
      <vt:lpstr>117</vt:lpstr>
      <vt:lpstr>118</vt:lpstr>
      <vt:lpstr>119</vt:lpstr>
      <vt:lpstr>120</vt:lpstr>
      <vt:lpstr>121</vt:lpstr>
      <vt:lpstr>122</vt:lpstr>
      <vt:lpstr>123</vt:lpstr>
      <vt:lpstr>124</vt:lpstr>
      <vt:lpstr>125</vt:lpstr>
      <vt:lpstr>126</vt:lpstr>
      <vt:lpstr>127</vt:lpstr>
      <vt:lpstr>128</vt:lpstr>
      <vt:lpstr>129</vt:lpstr>
      <vt:lpstr>130</vt:lpstr>
    </vt:vector>
  </TitlesOfParts>
  <Company>Saphin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Toto RKSV Driel 2010-2011</dc:title>
  <dc:creator>Vincent van Welie</dc:creator>
  <cp:lastModifiedBy>petersj2</cp:lastModifiedBy>
  <dcterms:created xsi:type="dcterms:W3CDTF">2010-09-24T09:54:29Z</dcterms:created>
  <dcterms:modified xsi:type="dcterms:W3CDTF">2016-03-07T08:12:40Z</dcterms:modified>
</cp:coreProperties>
</file>